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5" rupBuild="1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ylli\AppData\Local\Microsoft\Windows\INetCache\Content.Outlook\Z373812S\"/>
    </mc:Choice>
  </mc:AlternateContent>
  <bookViews>
    <workbookView xWindow="0" yWindow="0" windowWidth="21525" windowHeight="7365" activeTab="1" xr2:uid="{00000000-000D-0000-FFFF-FFFF00000000}"/>
  </bookViews>
  <sheets>
    <sheet name="Eelarve" sheetId="1" r:id="rId1"/>
    <sheet name="Tegevusala eelarve" sheetId="2" r:id="rId2"/>
    <sheet name="Sheet3" sheetId="3" r:id="rId3"/>
  </sheets>
  <externalReferences>
    <externalReference r:id="rId4"/>
  </externalReferences>
  <definedNames>
    <definedName name="_xlnm._FilterDatabase" localSheetId="1" hidden="1">'Tegevusala eelarve'!$A$1:$D$468</definedName>
  </definedNames>
  <calcPr calcId="171027"/>
</workbook>
</file>

<file path=xl/calcChain.xml><?xml version="1.0" encoding="utf-8"?>
<calcChain xmlns="http://schemas.openxmlformats.org/spreadsheetml/2006/main">
  <c r="C38" i="1" l="1"/>
  <c r="D10" i="2"/>
  <c r="D14" i="2"/>
  <c r="D22" i="2"/>
  <c r="D28" i="2"/>
  <c r="D45" i="2"/>
  <c r="D89" i="2"/>
  <c r="D120" i="2"/>
  <c r="D49" i="2"/>
  <c r="D7" i="2" l="1"/>
  <c r="D2" i="2" l="1"/>
  <c r="D134" i="2" s="1"/>
  <c r="C33" i="1"/>
  <c r="C28" i="1"/>
  <c r="C13" i="1"/>
  <c r="C6" i="1"/>
  <c r="C27" i="1" l="1"/>
  <c r="C59" i="1" s="1"/>
  <c r="C10" i="1"/>
  <c r="C5" i="1" s="1"/>
  <c r="C37" i="1" s="1"/>
  <c r="C51" i="1" l="1"/>
  <c r="C56" i="1" s="1"/>
  <c r="C52" i="1" s="1"/>
</calcChain>
</file>

<file path=xl/sharedStrings.xml><?xml version="1.0" encoding="utf-8"?>
<sst xmlns="http://schemas.openxmlformats.org/spreadsheetml/2006/main" count="325" uniqueCount="256">
  <si>
    <t>Kirje nimetus</t>
  </si>
  <si>
    <t>PÕHITEGEVUSE TULUD KOKKU</t>
  </si>
  <si>
    <t>Maksutulud</t>
  </si>
  <si>
    <t>Füüsilise isiku tulumaks</t>
  </si>
  <si>
    <t>Maamaks</t>
  </si>
  <si>
    <t>Tulud kaupade ja teenuste müügist</t>
  </si>
  <si>
    <t>Saadud toetused tegevuskuludeks</t>
  </si>
  <si>
    <t>Tasandusfond</t>
  </si>
  <si>
    <t xml:space="preserve">Toetusfond </t>
  </si>
  <si>
    <t>Muud saadud toetused tegevuskuludeks</t>
  </si>
  <si>
    <t>Sihtfinantseerimine tegevuskuludeks</t>
  </si>
  <si>
    <t>Mittesihtotstarbelised toetused</t>
  </si>
  <si>
    <t xml:space="preserve">Muud tegevustulud </t>
  </si>
  <si>
    <t>Maardlate kaevandamisõiguse tasu</t>
  </si>
  <si>
    <t>Kohaliku tähtsusega maardlate kaevandamisõiguse tasu</t>
  </si>
  <si>
    <t>Tasu üleriigilise tähtsusega maardlatest väljapumbatud kaevandus- ja karjäärivee erikasutusest</t>
  </si>
  <si>
    <t>Laekumine vee erikasutusest</t>
  </si>
  <si>
    <t>Saastetasud ja keskkonnale tekitatud kahju hüvitis</t>
  </si>
  <si>
    <t>Trahvid</t>
  </si>
  <si>
    <t>Muud tulud varadelt</t>
  </si>
  <si>
    <t>Tulud varude müügist</t>
  </si>
  <si>
    <t xml:space="preserve">Muud tulud </t>
  </si>
  <si>
    <t>PÕHITEGEVUSE KULUD KOKKU</t>
  </si>
  <si>
    <t>Antud toetused tegevuskuludeks</t>
  </si>
  <si>
    <t>Subsiidiumid ettevõtlusega tegelevatele isikutele</t>
  </si>
  <si>
    <t>Sotsiaalabitoetused ja muud toetused füüsilistele isikutele</t>
  </si>
  <si>
    <t>Sihtotstarbelised toetused tegevuskuludeks</t>
  </si>
  <si>
    <t>Muud tegevuskulud</t>
  </si>
  <si>
    <t>Tööjõukulud</t>
  </si>
  <si>
    <t>Majandamiskulud</t>
  </si>
  <si>
    <t>Muud kulud</t>
  </si>
  <si>
    <t>PÕHITEGEVUSE TULEM</t>
  </si>
  <si>
    <t>INVESTEERIMISTEGEVUS KOKKU</t>
  </si>
  <si>
    <t>Põhivara müük (+)</t>
  </si>
  <si>
    <t>Põhivara soetus (-)</t>
  </si>
  <si>
    <t xml:space="preserve">Põhivara soetuseks saadav sihtfinantseerimine(+) </t>
  </si>
  <si>
    <t>Põhivara soetuseks antav sihtfinantseerimine(-)</t>
  </si>
  <si>
    <t>Osaluste müük (+)</t>
  </si>
  <si>
    <t>Osaluste soetus (-)</t>
  </si>
  <si>
    <t>Muude aktsiate ja osade müük (+)</t>
  </si>
  <si>
    <t>Muude aktsiate ja osade soetus (-)</t>
  </si>
  <si>
    <t>Tagasilaekuvad laenud (+)</t>
  </si>
  <si>
    <t>Antavad laenud (-)</t>
  </si>
  <si>
    <t>Finantstulud (+)</t>
  </si>
  <si>
    <t>Finantstkulud (-)</t>
  </si>
  <si>
    <t>EELARVE TULEM (ÜLEJÄÄK (+) / PUUDUJÄÄK (-))</t>
  </si>
  <si>
    <t>FINANTSEERIMISTEGEVUS</t>
  </si>
  <si>
    <t>Kohustuste võtmine (+)</t>
  </si>
  <si>
    <t>Kohustuste tasumine (-)</t>
  </si>
  <si>
    <t>LIKVIIDSETE VARADE MUUTUS (+ suurenemine, - vähenemine)</t>
  </si>
  <si>
    <t>MULGI VALLAVALITSUSE 2018 AASTA EELARVE PROJEKT</t>
  </si>
  <si>
    <t>10</t>
  </si>
  <si>
    <t>tunnus</t>
  </si>
  <si>
    <t>Kohustuste võtmine (+) Abja 2017 väljavõtmata laen</t>
  </si>
  <si>
    <t>Eelarve summa</t>
  </si>
  <si>
    <t>01111</t>
  </si>
  <si>
    <t>Valla- ja linnavolikogu</t>
  </si>
  <si>
    <t>01112</t>
  </si>
  <si>
    <t>Valla- ja linnavalitsus</t>
  </si>
  <si>
    <t>Reservfond</t>
  </si>
  <si>
    <t>01114</t>
  </si>
  <si>
    <t>Muud üldised teenused</t>
  </si>
  <si>
    <t>01330</t>
  </si>
  <si>
    <t>01700</t>
  </si>
  <si>
    <t>01800</t>
  </si>
  <si>
    <t>Üldiseloomuga ülekanded valitsussektoris</t>
  </si>
  <si>
    <t>04210</t>
  </si>
  <si>
    <t>Muu soojamajandus</t>
  </si>
  <si>
    <t>04360</t>
  </si>
  <si>
    <t>04510</t>
  </si>
  <si>
    <t>04710</t>
  </si>
  <si>
    <t>Kaubandus ja laondus</t>
  </si>
  <si>
    <t>Turism</t>
  </si>
  <si>
    <t>04730</t>
  </si>
  <si>
    <t>04740</t>
  </si>
  <si>
    <t>05100</t>
  </si>
  <si>
    <t>05101</t>
  </si>
  <si>
    <t>05400</t>
  </si>
  <si>
    <t>Bioloogilise mitmekesisuse ja maastiku kaitse</t>
  </si>
  <si>
    <t>05600</t>
  </si>
  <si>
    <t>Muu keskkonnakaitse (sh keskkonnakaitse haldus)</t>
  </si>
  <si>
    <t>06300</t>
  </si>
  <si>
    <t>Elamu- ja kommunaalmajandus</t>
  </si>
  <si>
    <t>06605</t>
  </si>
  <si>
    <t>Perearstikeskus</t>
  </si>
  <si>
    <t>07210</t>
  </si>
  <si>
    <t>07240</t>
  </si>
  <si>
    <t>07600</t>
  </si>
  <si>
    <t>08102</t>
  </si>
  <si>
    <t>08103</t>
  </si>
  <si>
    <t>08107</t>
  </si>
  <si>
    <t>Abja Noortekeskus</t>
  </si>
  <si>
    <t>Mõisaküla Noortekeskus</t>
  </si>
  <si>
    <t>08109</t>
  </si>
  <si>
    <t>Abja Raamatukogu</t>
  </si>
  <si>
    <t>Kamara Raamatukogu</t>
  </si>
  <si>
    <t>Halliste Raamatukogu</t>
  </si>
  <si>
    <t>08202</t>
  </si>
  <si>
    <t>Abja Kultuurimaja</t>
  </si>
  <si>
    <t>Karksi-Nuia Kultuurikeskus</t>
  </si>
  <si>
    <t>Mõisaküla Kultuurimaja</t>
  </si>
  <si>
    <t>Kaarli Rahvamaja</t>
  </si>
  <si>
    <t>Uue-Kariste Rahvamaja</t>
  </si>
  <si>
    <t>08203</t>
  </si>
  <si>
    <t>08300</t>
  </si>
  <si>
    <t>08400</t>
  </si>
  <si>
    <t>Religiooni- ja muud ühiskonnateenused Halliste</t>
  </si>
  <si>
    <t>08600</t>
  </si>
  <si>
    <t>Muu vaba aeg, kultuur, religioon, sh haldus Mõisaküla</t>
  </si>
  <si>
    <t>09110</t>
  </si>
  <si>
    <t>Abja lasteaed</t>
  </si>
  <si>
    <t>Mõisaküla lasteaed</t>
  </si>
  <si>
    <t>09212</t>
  </si>
  <si>
    <t>Halliste Põhikool</t>
  </si>
  <si>
    <t>09220</t>
  </si>
  <si>
    <t>09221</t>
  </si>
  <si>
    <t>Täiskasvanute gümnaasiumide kaudsed kulud (kohamaksud)</t>
  </si>
  <si>
    <t>09500</t>
  </si>
  <si>
    <t>Abja Päevakeskus</t>
  </si>
  <si>
    <t>09510</t>
  </si>
  <si>
    <t>Abja Muusikakool</t>
  </si>
  <si>
    <t>Karksi-Nuia Muusikakool</t>
  </si>
  <si>
    <t>09600</t>
  </si>
  <si>
    <t>09601</t>
  </si>
  <si>
    <t>09602</t>
  </si>
  <si>
    <t>Muu puuetega inimeste sotsiaalne kaitse</t>
  </si>
  <si>
    <t>10121</t>
  </si>
  <si>
    <t>10200</t>
  </si>
  <si>
    <t>10402</t>
  </si>
  <si>
    <t>Muu perekondade ja laste sotsiaalne kaitse</t>
  </si>
  <si>
    <t>Riiklik toimetulekutoetus</t>
  </si>
  <si>
    <t>10701</t>
  </si>
  <si>
    <t>10702</t>
  </si>
  <si>
    <t>Muu sotsiaalsete riskirühmade kaitse</t>
  </si>
  <si>
    <t>10900</t>
  </si>
  <si>
    <t>PÕHITEGEVUSE KULUDE JA INVESTEERIMISTEGEVUSE VÄLJAMINEKUTE JAOTUS TEGEVUSALADE JÄRGI</t>
  </si>
  <si>
    <t>01</t>
  </si>
  <si>
    <t>Üldised valitsussektori teenused</t>
  </si>
  <si>
    <t>01600</t>
  </si>
  <si>
    <t xml:space="preserve">Muud üldised valitsussektori teenused  </t>
  </si>
  <si>
    <t>Võla teenindamine</t>
  </si>
  <si>
    <t>04</t>
  </si>
  <si>
    <t>Majandus</t>
  </si>
  <si>
    <t>Põllumajandus</t>
  </si>
  <si>
    <t>Maanteetransport (vallateede- ja tänavate korrashoid)</t>
  </si>
  <si>
    <t>05</t>
  </si>
  <si>
    <t>Keskkonnakaitse</t>
  </si>
  <si>
    <t>Jäätmekäitlus (prügivedu)</t>
  </si>
  <si>
    <t>Avalike alade hooldus</t>
  </si>
  <si>
    <t>06</t>
  </si>
  <si>
    <t>Hulkuvate loomadega seotud tegevus</t>
  </si>
  <si>
    <t>07</t>
  </si>
  <si>
    <t>Tervishoid</t>
  </si>
  <si>
    <t>Ambulatoorsed teenused (kiirabi)</t>
  </si>
  <si>
    <t>Muu tervishoid, sh. tervishoiu haldamine</t>
  </si>
  <si>
    <t>08</t>
  </si>
  <si>
    <t>Vabaaeg, kultuur ja religioon</t>
  </si>
  <si>
    <t>Abja Gümnaasiumi ujula</t>
  </si>
  <si>
    <t>09</t>
  </si>
  <si>
    <t>Haridus</t>
  </si>
  <si>
    <t>Eelharidus (lasteaiad)- kohamaksud</t>
  </si>
  <si>
    <t>Gümnaasiumid- kohamaksud</t>
  </si>
  <si>
    <t>Sotsiaalne kaitse</t>
  </si>
  <si>
    <t>Muu sotsiaalne kaitse, sh. sotsiaalse kaitse haldus</t>
  </si>
  <si>
    <t>4,5,6</t>
  </si>
  <si>
    <t>5,6</t>
  </si>
  <si>
    <t xml:space="preserve">08102  </t>
  </si>
  <si>
    <t xml:space="preserve">08102 </t>
  </si>
  <si>
    <t xml:space="preserve">08201 </t>
  </si>
  <si>
    <t>Sporditegevus Karksi (v.a. spordikoolid)</t>
  </si>
  <si>
    <t>Karksi Spordikool</t>
  </si>
  <si>
    <t>Osalustasud spordikoolides Karksi</t>
  </si>
  <si>
    <t>Abja Spordi- ja Tervisekeskus</t>
  </si>
  <si>
    <t>Spordiüritused Karksi</t>
  </si>
  <si>
    <t>Spordiüritused Mõisaküla</t>
  </si>
  <si>
    <t>Halliste sport</t>
  </si>
  <si>
    <t>Puhkepargid ja -baasid Karksi-Nuia</t>
  </si>
  <si>
    <t>Vaba aja üritused Abja</t>
  </si>
  <si>
    <t>Vaba aja üritused Halliste</t>
  </si>
  <si>
    <t>Vaba aja üritused Karksi</t>
  </si>
  <si>
    <t>Karksi Raamatukogu</t>
  </si>
  <si>
    <t>Mõisaküla Raamatukogu</t>
  </si>
  <si>
    <t>Õisu Raamatukogu</t>
  </si>
  <si>
    <t>Halliste rahvamaja</t>
  </si>
  <si>
    <t>Tuhalaane külamaja</t>
  </si>
  <si>
    <t>Lilli külamaja</t>
  </si>
  <si>
    <t>Karksi külamaja</t>
  </si>
  <si>
    <t>Halliste kultuuriüritused</t>
  </si>
  <si>
    <t>Abja muuseum</t>
  </si>
  <si>
    <t>Halliste muuseum</t>
  </si>
  <si>
    <t>Karksi muuseum</t>
  </si>
  <si>
    <t>Mõisaküla muuseum</t>
  </si>
  <si>
    <t>Ajaleht Mulgi sõna</t>
  </si>
  <si>
    <t>Karksi Kroonika</t>
  </si>
  <si>
    <t>Karksi-Nuia lasteaed</t>
  </si>
  <si>
    <t>Halliste lasteaed</t>
  </si>
  <si>
    <t>Õisu lasteaed</t>
  </si>
  <si>
    <t>Mõisaküla Kool</t>
  </si>
  <si>
    <t>Kohamaksud teistele omavalitsustele</t>
  </si>
  <si>
    <t xml:space="preserve">Abja Gümnaasium </t>
  </si>
  <si>
    <t>August Kitzbergi nimeline Gümnaasium</t>
  </si>
  <si>
    <t>Taseme alusel mittemääratletav haridus (Viljandi Lasteabi keskusel teenus)</t>
  </si>
  <si>
    <t>Muu huviharidus Abja</t>
  </si>
  <si>
    <t>Muu huviharidus Karksi</t>
  </si>
  <si>
    <t>Muu huviharidus Halliste</t>
  </si>
  <si>
    <t>Õpilasveo eriliinid Abja</t>
  </si>
  <si>
    <t>Õpilasveo eriliinid Karksi</t>
  </si>
  <si>
    <t>Õpilasveo eriliinid Halliste</t>
  </si>
  <si>
    <t>Õpilasveo eriliinid Mõisaküla</t>
  </si>
  <si>
    <t>Koolitoit Abja</t>
  </si>
  <si>
    <t>Koolitoit Karksi</t>
  </si>
  <si>
    <t>Koolitoit Halliste</t>
  </si>
  <si>
    <t>Koolitoit Mõisaküla</t>
  </si>
  <si>
    <t>Abja Õpilaskodu</t>
  </si>
  <si>
    <t>09800</t>
  </si>
  <si>
    <t>Muu haridus, sh hariduse haldus</t>
  </si>
  <si>
    <t>Polli Hooldekodu</t>
  </si>
  <si>
    <t>Mõisaküla Hooldekodu</t>
  </si>
  <si>
    <t>Hooldekodude kohamaksed Abja</t>
  </si>
  <si>
    <t>Hooldekodude kohamaksed Karksi</t>
  </si>
  <si>
    <t>Hooldekodude kohamaksed Halliste</t>
  </si>
  <si>
    <t>Hooldekodude kohamaksed Mõisaküla</t>
  </si>
  <si>
    <t>10201</t>
  </si>
  <si>
    <t>Eakate sünnipäevad</t>
  </si>
  <si>
    <t>10400</t>
  </si>
  <si>
    <t>Laste ja noorte sotsiaalhoolekandeasutused</t>
  </si>
  <si>
    <t>Kokku</t>
  </si>
  <si>
    <t>03</t>
  </si>
  <si>
    <t>Avalik kord ja julgeolek</t>
  </si>
  <si>
    <t>03100</t>
  </si>
  <si>
    <t>Politsei</t>
  </si>
  <si>
    <t>03200</t>
  </si>
  <si>
    <t>Päästeteenused Karksi</t>
  </si>
  <si>
    <t>Päästeteenused Mõisaküla</t>
  </si>
  <si>
    <t>Üldmajanduslikud arendusprojektid Karksi</t>
  </si>
  <si>
    <t>Üldmajanduslikud arendusprojektid Mõisaküla</t>
  </si>
  <si>
    <t>Veevarustus Abja</t>
  </si>
  <si>
    <t>Veevarustus Halliste</t>
  </si>
  <si>
    <t>Veevarustus Karksi</t>
  </si>
  <si>
    <t>06400</t>
  </si>
  <si>
    <t>Tänavavalgustus Abja</t>
  </si>
  <si>
    <t>Tänavavalgustus Karksi</t>
  </si>
  <si>
    <t>Tänavavalgustus Halliste</t>
  </si>
  <si>
    <t>Tänavavalgustus Mõisaküla</t>
  </si>
  <si>
    <t>Abja saun</t>
  </si>
  <si>
    <t>Mõisaküla saun</t>
  </si>
  <si>
    <t>Muu elamu- ja kommunaalmajanduse tegevus Abja</t>
  </si>
  <si>
    <t>Muu elamu- ja kommunaalmajanduse tegevus Mõisaküla</t>
  </si>
  <si>
    <t>Muu elamu- ja kommunaalmajanduse tegevus Halliste</t>
  </si>
  <si>
    <t>Muu elamu- ja kommunaalmajanduse tegevus Karksi</t>
  </si>
  <si>
    <t>06500</t>
  </si>
  <si>
    <t>Halliste kalmistu</t>
  </si>
  <si>
    <t>Abja kalmistu</t>
  </si>
  <si>
    <t>Kontrollarv kulude jagamisel tegevusaladele</t>
  </si>
  <si>
    <t>Karksi-Nuia Noortekeskus</t>
  </si>
  <si>
    <t>Karksi Vallahooldus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</si>
</sst>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color indexed="8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sz val="11"/>
      <name val="Calibri"/>
      <family val="2"/>
      <charset val="186"/>
      <scheme val="minor"/>
    </font>
    <font>
      <b/>
      <sz val="1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b/>
      <sz val="11"/>
      <name val="Calibri"/>
      <family val="2"/>
      <charset val="186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99">
    <xf numFmtId="0" fontId="0" fillId="0" borderId="0" xfId="0"/>
    <xf numFmtId="0" fontId="0" fillId="0" borderId="0" xfId="0" applyFont="1" applyBorder="1"/>
    <xf numFmtId="0" fontId="0" fillId="0" borderId="0" xfId="0" applyFont="1"/>
    <xf numFmtId="0" fontId="0" fillId="0" borderId="0" xfId="0" applyFont="1" applyFill="1" applyBorder="1"/>
    <xf numFmtId="0" fontId="3" fillId="0" borderId="0" xfId="2" applyFont="1" applyFill="1" applyBorder="1"/>
    <xf numFmtId="0" fontId="3" fillId="0" borderId="0" xfId="1" applyFont="1" applyFill="1" applyBorder="1"/>
    <xf numFmtId="0" fontId="5" fillId="0" borderId="0" xfId="2" applyFont="1" applyFill="1" applyBorder="1"/>
    <xf numFmtId="0" fontId="3" fillId="0" borderId="0" xfId="2" applyFont="1" applyFill="1" applyBorder="1" applyAlignment="1"/>
    <xf numFmtId="0" fontId="3" fillId="0" borderId="0" xfId="1" applyFont="1" applyFill="1" applyBorder="1" applyAlignment="1">
      <alignment horizontal="left"/>
    </xf>
    <xf numFmtId="0" fontId="3" fillId="0" borderId="0" xfId="2" applyFont="1" applyFill="1" applyBorder="1" applyAlignment="1">
      <alignment horizontal="left"/>
    </xf>
    <xf numFmtId="0" fontId="5" fillId="4" borderId="0" xfId="2" applyFont="1" applyFill="1" applyBorder="1"/>
    <xf numFmtId="0" fontId="6" fillId="4" borderId="0" xfId="0" applyFont="1" applyFill="1" applyBorder="1"/>
    <xf numFmtId="0" fontId="3" fillId="4" borderId="0" xfId="2" applyFont="1" applyFill="1" applyBorder="1"/>
    <xf numFmtId="0" fontId="3" fillId="3" borderId="0" xfId="2" applyFont="1" applyFill="1" applyBorder="1"/>
    <xf numFmtId="0" fontId="0" fillId="0" borderId="0" xfId="0" applyFont="1" applyFill="1"/>
    <xf numFmtId="0" fontId="7" fillId="7" borderId="0" xfId="0" applyFont="1" applyFill="1" applyBorder="1"/>
    <xf numFmtId="0" fontId="10" fillId="0" borderId="0" xfId="1" applyFont="1" applyFill="1" applyBorder="1" applyAlignment="1">
      <alignment horizontal="left"/>
    </xf>
    <xf numFmtId="0" fontId="9" fillId="0" borderId="3" xfId="0" applyFont="1" applyBorder="1"/>
    <xf numFmtId="0" fontId="0" fillId="0" borderId="5" xfId="0" applyBorder="1"/>
    <xf numFmtId="0" fontId="0" fillId="0" borderId="0" xfId="0" applyBorder="1"/>
    <xf numFmtId="0" fontId="4" fillId="2" borderId="1" xfId="2" applyFont="1" applyFill="1" applyBorder="1" applyAlignment="1">
      <alignment horizontal="left"/>
    </xf>
    <xf numFmtId="0" fontId="4" fillId="2" borderId="2" xfId="2" applyFont="1" applyFill="1" applyBorder="1" applyAlignment="1">
      <alignment horizontal="left"/>
    </xf>
    <xf numFmtId="0" fontId="4" fillId="2" borderId="2" xfId="1" applyFont="1" applyFill="1" applyBorder="1" applyAlignment="1">
      <alignment horizontal="left"/>
    </xf>
    <xf numFmtId="0" fontId="4" fillId="2" borderId="4" xfId="1" applyFont="1" applyFill="1" applyBorder="1" applyAlignment="1">
      <alignment horizontal="left"/>
    </xf>
    <xf numFmtId="0" fontId="4" fillId="2" borderId="8" xfId="1" applyFont="1" applyFill="1" applyBorder="1" applyAlignment="1">
      <alignment horizontal="left"/>
    </xf>
    <xf numFmtId="0" fontId="4" fillId="2" borderId="4" xfId="2" applyFont="1" applyFill="1" applyBorder="1" applyAlignment="1">
      <alignment horizontal="left"/>
    </xf>
    <xf numFmtId="0" fontId="4" fillId="6" borderId="2" xfId="2" applyFont="1" applyFill="1" applyBorder="1" applyAlignment="1">
      <alignment horizontal="left"/>
    </xf>
    <xf numFmtId="0" fontId="3" fillId="6" borderId="2" xfId="1" applyFont="1" applyFill="1" applyBorder="1"/>
    <xf numFmtId="0" fontId="9" fillId="0" borderId="1" xfId="0" applyFont="1" applyBorder="1"/>
    <xf numFmtId="0" fontId="0" fillId="0" borderId="6" xfId="0" applyBorder="1"/>
    <xf numFmtId="0" fontId="0" fillId="0" borderId="7" xfId="0" applyBorder="1"/>
    <xf numFmtId="0" fontId="10" fillId="0" borderId="0" xfId="0" applyFont="1" applyBorder="1"/>
    <xf numFmtId="0" fontId="0" fillId="7" borderId="12" xfId="0" applyFont="1" applyFill="1" applyBorder="1"/>
    <xf numFmtId="0" fontId="7" fillId="7" borderId="13" xfId="2" applyFont="1" applyFill="1" applyBorder="1" applyAlignment="1" applyProtection="1">
      <alignment horizontal="left"/>
      <protection locked="0"/>
    </xf>
    <xf numFmtId="0" fontId="7" fillId="7" borderId="14" xfId="0" applyFont="1" applyFill="1" applyBorder="1"/>
    <xf numFmtId="0" fontId="0" fillId="7" borderId="15" xfId="0" applyFont="1" applyFill="1" applyBorder="1"/>
    <xf numFmtId="0" fontId="11" fillId="7" borderId="16" xfId="0" applyFont="1" applyFill="1" applyBorder="1"/>
    <xf numFmtId="0" fontId="0" fillId="6" borderId="17" xfId="0" applyFont="1" applyFill="1" applyBorder="1"/>
    <xf numFmtId="0" fontId="9" fillId="0" borderId="18" xfId="0" applyFont="1" applyBorder="1"/>
    <xf numFmtId="0" fontId="0" fillId="0" borderId="15" xfId="0" applyFont="1" applyBorder="1"/>
    <xf numFmtId="0" fontId="0" fillId="0" borderId="16" xfId="0" applyFont="1" applyBorder="1"/>
    <xf numFmtId="0" fontId="0" fillId="0" borderId="16" xfId="0" applyFont="1" applyFill="1" applyBorder="1"/>
    <xf numFmtId="0" fontId="9" fillId="0" borderId="18" xfId="0" applyFont="1" applyFill="1" applyBorder="1"/>
    <xf numFmtId="0" fontId="0" fillId="5" borderId="15" xfId="0" applyFont="1" applyFill="1" applyBorder="1"/>
    <xf numFmtId="0" fontId="0" fillId="0" borderId="18" xfId="0" applyFont="1" applyBorder="1"/>
    <xf numFmtId="0" fontId="0" fillId="6" borderId="19" xfId="0" applyFont="1" applyFill="1" applyBorder="1"/>
    <xf numFmtId="0" fontId="0" fillId="6" borderId="20" xfId="0" applyFont="1" applyFill="1" applyBorder="1"/>
    <xf numFmtId="0" fontId="9" fillId="0" borderId="21" xfId="0" applyFont="1" applyBorder="1"/>
    <xf numFmtId="1" fontId="0" fillId="0" borderId="16" xfId="0" applyNumberFormat="1" applyFont="1" applyBorder="1"/>
    <xf numFmtId="0" fontId="0" fillId="0" borderId="15" xfId="0" applyFont="1" applyFill="1" applyBorder="1"/>
    <xf numFmtId="0" fontId="0" fillId="6" borderId="22" xfId="0" applyFont="1" applyFill="1" applyBorder="1"/>
    <xf numFmtId="0" fontId="4" fillId="6" borderId="23" xfId="2" applyFont="1" applyFill="1" applyBorder="1" applyAlignment="1">
      <alignment horizontal="left"/>
    </xf>
    <xf numFmtId="0" fontId="0" fillId="6" borderId="17" xfId="0" applyFont="1" applyFill="1" applyBorder="1" applyAlignment="1">
      <alignment horizontal="right"/>
    </xf>
    <xf numFmtId="0" fontId="9" fillId="0" borderId="24" xfId="0" applyFont="1" applyBorder="1"/>
    <xf numFmtId="0" fontId="9" fillId="0" borderId="17" xfId="0" applyFont="1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0" fillId="0" borderId="30" xfId="0" quotePrefix="1" applyBorder="1"/>
    <xf numFmtId="0" fontId="0" fillId="0" borderId="32" xfId="0" quotePrefix="1" applyBorder="1"/>
    <xf numFmtId="0" fontId="0" fillId="0" borderId="33" xfId="0" applyBorder="1"/>
    <xf numFmtId="0" fontId="9" fillId="0" borderId="33" xfId="0" applyFont="1" applyBorder="1"/>
    <xf numFmtId="0" fontId="0" fillId="0" borderId="16" xfId="0" applyBorder="1"/>
    <xf numFmtId="0" fontId="0" fillId="0" borderId="32" xfId="0" applyBorder="1"/>
    <xf numFmtId="0" fontId="0" fillId="0" borderId="28" xfId="0" quotePrefix="1" applyBorder="1"/>
    <xf numFmtId="0" fontId="12" fillId="0" borderId="31" xfId="0" applyFont="1" applyBorder="1"/>
    <xf numFmtId="0" fontId="12" fillId="0" borderId="0" xfId="0" applyFont="1" applyBorder="1"/>
    <xf numFmtId="0" fontId="0" fillId="0" borderId="31" xfId="0" applyFill="1" applyBorder="1"/>
    <xf numFmtId="0" fontId="0" fillId="0" borderId="15" xfId="0" applyBorder="1"/>
    <xf numFmtId="0" fontId="12" fillId="0" borderId="16" xfId="0" applyFont="1" applyBorder="1"/>
    <xf numFmtId="0" fontId="9" fillId="0" borderId="24" xfId="0" applyFont="1" applyBorder="1" applyAlignment="1">
      <alignment wrapText="1"/>
    </xf>
    <xf numFmtId="0" fontId="13" fillId="0" borderId="17" xfId="0" quotePrefix="1" applyFont="1" applyBorder="1"/>
    <xf numFmtId="0" fontId="14" fillId="0" borderId="1" xfId="2" applyFont="1" applyFill="1" applyBorder="1"/>
    <xf numFmtId="0" fontId="4" fillId="0" borderId="1" xfId="0" applyFont="1" applyBorder="1"/>
    <xf numFmtId="0" fontId="4" fillId="0" borderId="18" xfId="0" applyFont="1" applyBorder="1"/>
    <xf numFmtId="3" fontId="0" fillId="0" borderId="31" xfId="0" applyNumberFormat="1" applyBorder="1"/>
    <xf numFmtId="0" fontId="8" fillId="0" borderId="0" xfId="0" applyFont="1" applyFill="1" applyBorder="1" applyAlignment="1">
      <alignment horizontal="center"/>
    </xf>
    <xf numFmtId="0" fontId="0" fillId="0" borderId="6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6" xfId="0" applyBorder="1"/>
    <xf numFmtId="0" fontId="0" fillId="0" borderId="7" xfId="0" applyBorder="1"/>
    <xf numFmtId="0" fontId="0" fillId="0" borderId="0" xfId="0" applyBorder="1"/>
    <xf numFmtId="0" fontId="9" fillId="0" borderId="1" xfId="0" applyFont="1" applyBorder="1"/>
    <xf numFmtId="0" fontId="0" fillId="0" borderId="0" xfId="0" applyFill="1" applyBorder="1"/>
    <xf numFmtId="0" fontId="9" fillId="0" borderId="2" xfId="0" applyFont="1" applyBorder="1"/>
    <xf numFmtId="0" fontId="9" fillId="0" borderId="4" xfId="0" applyFont="1" applyBorder="1"/>
    <xf numFmtId="0" fontId="9" fillId="0" borderId="25" xfId="0" applyFont="1" applyBorder="1" applyAlignment="1">
      <alignment wrapText="1"/>
    </xf>
    <xf numFmtId="0" fontId="9" fillId="0" borderId="26" xfId="0" applyFont="1" applyBorder="1" applyAlignment="1">
      <alignment wrapText="1"/>
    </xf>
    <xf numFmtId="0" fontId="9" fillId="0" borderId="27" xfId="0" applyFont="1" applyBorder="1" applyAlignment="1">
      <alignment wrapText="1"/>
    </xf>
    <xf numFmtId="0" fontId="9" fillId="0" borderId="2" xfId="0" applyFont="1" applyBorder="1" applyAlignment="1">
      <alignment horizontal="left"/>
    </xf>
    <xf numFmtId="0" fontId="9" fillId="0" borderId="4" xfId="0" applyFont="1" applyBorder="1" applyAlignment="1">
      <alignment horizontal="left"/>
    </xf>
    <xf numFmtId="0" fontId="1" fillId="0" borderId="0" xfId="0" applyFont="1" applyBorder="1"/>
    <xf numFmtId="0" fontId="9" fillId="0" borderId="22" xfId="0" applyFont="1" applyBorder="1" applyAlignment="1">
      <alignment wrapText="1"/>
    </xf>
    <xf numFmtId="0" fontId="9" fillId="0" borderId="34" xfId="0" applyFont="1" applyBorder="1" applyAlignment="1">
      <alignment wrapText="1"/>
    </xf>
    <xf numFmtId="0" fontId="0" fillId="0" borderId="10" xfId="0" applyBorder="1"/>
    <xf numFmtId="0" fontId="0" fillId="0" borderId="11" xfId="0" applyBorder="1"/>
    <xf numFmtId="0" fontId="0" fillId="0" borderId="9" xfId="0" applyBorder="1" applyAlignment="1">
      <alignment horizontal="left"/>
    </xf>
    <xf numFmtId="0" fontId="0" fillId="0" borderId="8" xfId="0" applyBorder="1" applyAlignment="1">
      <alignment horizontal="left"/>
    </xf>
  </cellXfs>
  <cellStyles count="3">
    <cellStyle name="Normaallaad" xfId="0" builtinId="0"/>
    <cellStyle name="Normal 2" xfId="1" xr:uid="{00000000-0005-0000-0000-000001000000}"/>
    <cellStyle name="Normal_Sheet1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.%20K&#220;LLI\2017\Eelarve\Eelarve%20vormil%20201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7 1 lug"/>
      <sheetName val="2017 1 lug TEGEVUSALADE KAUPA"/>
      <sheetName val="1"/>
      <sheetName val="2"/>
      <sheetName val="3"/>
      <sheetName val="4"/>
      <sheetName val="6"/>
      <sheetName val="7"/>
      <sheetName val="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59"/>
  <sheetViews>
    <sheetView topLeftCell="A10" zoomScale="112" zoomScaleNormal="112" workbookViewId="0">
      <selection activeCell="A37" sqref="A37:XFD37"/>
    </sheetView>
  </sheetViews>
  <sheetFormatPr defaultColWidth="9.140625" defaultRowHeight="15" x14ac:dyDescent="0.25"/>
  <cols>
    <col min="1" max="1" width="9.140625" style="2"/>
    <col min="2" max="2" width="53.85546875" style="3" customWidth="1"/>
    <col min="3" max="3" width="17.7109375" style="1" customWidth="1"/>
    <col min="4" max="16384" width="9.140625" style="2"/>
  </cols>
  <sheetData>
    <row r="1" spans="1:20" ht="23.25" x14ac:dyDescent="0.35">
      <c r="A1" s="77" t="s">
        <v>50</v>
      </c>
      <c r="B1" s="77"/>
      <c r="C1" s="77"/>
    </row>
    <row r="2" spans="1:20" ht="15.75" thickBot="1" x14ac:dyDescent="0.3"/>
    <row r="3" spans="1:20" s="14" customFormat="1" x14ac:dyDescent="0.25">
      <c r="A3" s="32" t="s">
        <v>52</v>
      </c>
      <c r="B3" s="33" t="s">
        <v>0</v>
      </c>
      <c r="C3" s="34"/>
    </row>
    <row r="4" spans="1:20" s="14" customFormat="1" ht="18.75" x14ac:dyDescent="0.3">
      <c r="A4" s="35"/>
      <c r="B4" s="15"/>
      <c r="C4" s="36" t="s">
        <v>54</v>
      </c>
    </row>
    <row r="5" spans="1:20" x14ac:dyDescent="0.25">
      <c r="A5" s="37">
        <v>3</v>
      </c>
      <c r="B5" s="21" t="s">
        <v>1</v>
      </c>
      <c r="C5" s="38">
        <f>C6+C9+C10+C13+C16</f>
        <v>10698135</v>
      </c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</row>
    <row r="6" spans="1:20" x14ac:dyDescent="0.25">
      <c r="A6" s="37">
        <v>30</v>
      </c>
      <c r="B6" s="22" t="s">
        <v>2</v>
      </c>
      <c r="C6" s="38">
        <f>SUM(C7:C8)</f>
        <v>4796879</v>
      </c>
    </row>
    <row r="7" spans="1:20" x14ac:dyDescent="0.25">
      <c r="A7" s="39">
        <v>300000</v>
      </c>
      <c r="B7" s="4" t="s">
        <v>3</v>
      </c>
      <c r="C7" s="40">
        <v>4373379</v>
      </c>
    </row>
    <row r="8" spans="1:20" x14ac:dyDescent="0.25">
      <c r="A8" s="39">
        <v>303000</v>
      </c>
      <c r="B8" s="4" t="s">
        <v>4</v>
      </c>
      <c r="C8" s="40">
        <v>423500</v>
      </c>
    </row>
    <row r="9" spans="1:20" x14ac:dyDescent="0.25">
      <c r="A9" s="37">
        <v>32</v>
      </c>
      <c r="B9" s="26" t="s">
        <v>5</v>
      </c>
      <c r="C9" s="38">
        <v>1131285</v>
      </c>
    </row>
    <row r="10" spans="1:20" x14ac:dyDescent="0.25">
      <c r="A10" s="37">
        <v>352</v>
      </c>
      <c r="B10" s="21" t="s">
        <v>6</v>
      </c>
      <c r="C10" s="38">
        <f>C11+C12</f>
        <v>4032025</v>
      </c>
    </row>
    <row r="11" spans="1:20" x14ac:dyDescent="0.25">
      <c r="A11" s="39"/>
      <c r="B11" s="4" t="s">
        <v>7</v>
      </c>
      <c r="C11" s="41">
        <v>1172704</v>
      </c>
    </row>
    <row r="12" spans="1:20" x14ac:dyDescent="0.25">
      <c r="A12" s="39"/>
      <c r="B12" s="5" t="s">
        <v>8</v>
      </c>
      <c r="C12" s="41">
        <v>2859321</v>
      </c>
    </row>
    <row r="13" spans="1:20" x14ac:dyDescent="0.25">
      <c r="A13" s="37">
        <v>350</v>
      </c>
      <c r="B13" s="27" t="s">
        <v>9</v>
      </c>
      <c r="C13" s="38">
        <f>C14</f>
        <v>706216</v>
      </c>
    </row>
    <row r="14" spans="1:20" x14ac:dyDescent="0.25">
      <c r="A14" s="39"/>
      <c r="B14" s="5" t="s">
        <v>10</v>
      </c>
      <c r="C14" s="41">
        <v>706216</v>
      </c>
    </row>
    <row r="15" spans="1:20" ht="0.6" customHeight="1" x14ac:dyDescent="0.25">
      <c r="A15" s="39"/>
      <c r="B15" s="5" t="s">
        <v>11</v>
      </c>
      <c r="C15" s="40"/>
    </row>
    <row r="16" spans="1:20" ht="13.9" customHeight="1" x14ac:dyDescent="0.25">
      <c r="A16" s="37">
        <v>38</v>
      </c>
      <c r="B16" s="21" t="s">
        <v>12</v>
      </c>
      <c r="C16" s="42">
        <v>31730</v>
      </c>
    </row>
    <row r="17" spans="1:3" ht="0.6" hidden="1" customHeight="1" x14ac:dyDescent="0.25">
      <c r="A17" s="39"/>
      <c r="B17" s="10" t="s">
        <v>13</v>
      </c>
      <c r="C17" s="40"/>
    </row>
    <row r="18" spans="1:3" hidden="1" x14ac:dyDescent="0.25">
      <c r="A18" s="39"/>
      <c r="B18" s="10" t="s">
        <v>14</v>
      </c>
      <c r="C18" s="40"/>
    </row>
    <row r="19" spans="1:3" hidden="1" x14ac:dyDescent="0.25">
      <c r="A19" s="39"/>
      <c r="B19" s="11" t="s">
        <v>15</v>
      </c>
      <c r="C19" s="40"/>
    </row>
    <row r="20" spans="1:3" hidden="1" x14ac:dyDescent="0.25">
      <c r="A20" s="39"/>
      <c r="B20" s="12" t="s">
        <v>16</v>
      </c>
      <c r="C20" s="40"/>
    </row>
    <row r="21" spans="1:3" hidden="1" x14ac:dyDescent="0.25">
      <c r="A21" s="39"/>
      <c r="B21" s="12" t="s">
        <v>17</v>
      </c>
      <c r="C21" s="40"/>
    </row>
    <row r="22" spans="1:3" hidden="1" x14ac:dyDescent="0.25">
      <c r="A22" s="43"/>
      <c r="B22" s="13" t="s">
        <v>12</v>
      </c>
      <c r="C22" s="40"/>
    </row>
    <row r="23" spans="1:3" hidden="1" x14ac:dyDescent="0.25">
      <c r="A23" s="39"/>
      <c r="B23" s="4" t="s">
        <v>18</v>
      </c>
      <c r="C23" s="40"/>
    </row>
    <row r="24" spans="1:3" hidden="1" x14ac:dyDescent="0.25">
      <c r="A24" s="39"/>
      <c r="B24" s="4" t="s">
        <v>19</v>
      </c>
      <c r="C24" s="40"/>
    </row>
    <row r="25" spans="1:3" hidden="1" x14ac:dyDescent="0.25">
      <c r="A25" s="39"/>
      <c r="B25" s="4" t="s">
        <v>20</v>
      </c>
      <c r="C25" s="40"/>
    </row>
    <row r="26" spans="1:3" ht="0.6" customHeight="1" x14ac:dyDescent="0.25">
      <c r="A26" s="39"/>
      <c r="B26" s="4" t="s">
        <v>21</v>
      </c>
      <c r="C26" s="40"/>
    </row>
    <row r="27" spans="1:3" x14ac:dyDescent="0.25">
      <c r="A27" s="52" t="s">
        <v>164</v>
      </c>
      <c r="B27" s="20" t="s">
        <v>22</v>
      </c>
      <c r="C27" s="44">
        <f>C28+C33</f>
        <v>10089266</v>
      </c>
    </row>
    <row r="28" spans="1:3" x14ac:dyDescent="0.25">
      <c r="A28" s="37">
        <v>4</v>
      </c>
      <c r="B28" s="20" t="s">
        <v>23</v>
      </c>
      <c r="C28" s="44">
        <f>SUM(C29:C32)</f>
        <v>840548</v>
      </c>
    </row>
    <row r="29" spans="1:3" ht="15" hidden="1" customHeight="1" x14ac:dyDescent="0.25">
      <c r="A29" s="39"/>
      <c r="B29" s="4" t="s">
        <v>24</v>
      </c>
      <c r="C29" s="40"/>
    </row>
    <row r="30" spans="1:3" x14ac:dyDescent="0.25">
      <c r="A30" s="39">
        <v>41</v>
      </c>
      <c r="B30" s="6" t="s">
        <v>25</v>
      </c>
      <c r="C30" s="40">
        <v>585452</v>
      </c>
    </row>
    <row r="31" spans="1:3" x14ac:dyDescent="0.25">
      <c r="A31" s="39">
        <v>45</v>
      </c>
      <c r="B31" s="7" t="s">
        <v>26</v>
      </c>
      <c r="C31" s="40">
        <v>255096</v>
      </c>
    </row>
    <row r="32" spans="1:3" ht="0.6" customHeight="1" x14ac:dyDescent="0.25">
      <c r="A32" s="39"/>
      <c r="B32" s="6" t="s">
        <v>11</v>
      </c>
      <c r="C32" s="40"/>
    </row>
    <row r="33" spans="1:3" x14ac:dyDescent="0.25">
      <c r="A33" s="52" t="s">
        <v>165</v>
      </c>
      <c r="B33" s="20" t="s">
        <v>27</v>
      </c>
      <c r="C33" s="38">
        <f>C34+C35+C36</f>
        <v>9248718</v>
      </c>
    </row>
    <row r="34" spans="1:3" x14ac:dyDescent="0.25">
      <c r="A34" s="39">
        <v>50</v>
      </c>
      <c r="B34" s="4" t="s">
        <v>28</v>
      </c>
      <c r="C34" s="40">
        <v>5559758</v>
      </c>
    </row>
    <row r="35" spans="1:3" x14ac:dyDescent="0.25">
      <c r="A35" s="39">
        <v>55</v>
      </c>
      <c r="B35" s="4" t="s">
        <v>29</v>
      </c>
      <c r="C35" s="40">
        <v>3637360</v>
      </c>
    </row>
    <row r="36" spans="1:3" x14ac:dyDescent="0.25">
      <c r="A36" s="39">
        <v>60</v>
      </c>
      <c r="B36" s="4" t="s">
        <v>30</v>
      </c>
      <c r="C36" s="40">
        <v>51600</v>
      </c>
    </row>
    <row r="37" spans="1:3" x14ac:dyDescent="0.25">
      <c r="A37" s="45"/>
      <c r="B37" s="24" t="s">
        <v>31</v>
      </c>
      <c r="C37" s="38">
        <f>C5-C27</f>
        <v>608869</v>
      </c>
    </row>
    <row r="38" spans="1:3" x14ac:dyDescent="0.25">
      <c r="A38" s="46"/>
      <c r="B38" s="23" t="s">
        <v>32</v>
      </c>
      <c r="C38" s="47">
        <f>C39-C40+C41-C42-C50+C49</f>
        <v>-2190206</v>
      </c>
    </row>
    <row r="39" spans="1:3" x14ac:dyDescent="0.25">
      <c r="A39" s="39">
        <v>38</v>
      </c>
      <c r="B39" s="4" t="s">
        <v>33</v>
      </c>
      <c r="C39" s="48">
        <v>335000</v>
      </c>
    </row>
    <row r="40" spans="1:3" x14ac:dyDescent="0.25">
      <c r="A40" s="39">
        <v>15</v>
      </c>
      <c r="B40" s="4" t="s">
        <v>34</v>
      </c>
      <c r="C40" s="48">
        <v>3176758</v>
      </c>
    </row>
    <row r="41" spans="1:3" ht="15" customHeight="1" x14ac:dyDescent="0.25">
      <c r="A41" s="39">
        <v>3502</v>
      </c>
      <c r="B41" s="4" t="s">
        <v>35</v>
      </c>
      <c r="C41" s="40">
        <v>828842</v>
      </c>
    </row>
    <row r="42" spans="1:3" ht="14.45" customHeight="1" x14ac:dyDescent="0.25">
      <c r="A42" s="39">
        <v>4502</v>
      </c>
      <c r="B42" s="7" t="s">
        <v>36</v>
      </c>
      <c r="C42" s="40">
        <v>83774</v>
      </c>
    </row>
    <row r="43" spans="1:3" ht="19.899999999999999" hidden="1" customHeight="1" x14ac:dyDescent="0.25">
      <c r="A43" s="39"/>
      <c r="B43" s="4" t="s">
        <v>37</v>
      </c>
      <c r="C43" s="40"/>
    </row>
    <row r="44" spans="1:3" ht="19.899999999999999" hidden="1" customHeight="1" x14ac:dyDescent="0.25">
      <c r="A44" s="39"/>
      <c r="B44" s="4" t="s">
        <v>38</v>
      </c>
      <c r="C44" s="40"/>
    </row>
    <row r="45" spans="1:3" ht="19.899999999999999" hidden="1" customHeight="1" x14ac:dyDescent="0.25">
      <c r="A45" s="39"/>
      <c r="B45" s="8" t="s">
        <v>39</v>
      </c>
      <c r="C45" s="40"/>
    </row>
    <row r="46" spans="1:3" ht="19.899999999999999" hidden="1" customHeight="1" x14ac:dyDescent="0.25">
      <c r="A46" s="39"/>
      <c r="B46" s="8" t="s">
        <v>40</v>
      </c>
      <c r="C46" s="40"/>
    </row>
    <row r="47" spans="1:3" ht="19.899999999999999" hidden="1" customHeight="1" x14ac:dyDescent="0.25">
      <c r="A47" s="39"/>
      <c r="B47" s="8" t="s">
        <v>41</v>
      </c>
      <c r="C47" s="40"/>
    </row>
    <row r="48" spans="1:3" ht="19.899999999999999" hidden="1" customHeight="1" x14ac:dyDescent="0.25">
      <c r="A48" s="39"/>
      <c r="B48" s="7" t="s">
        <v>42</v>
      </c>
      <c r="C48" s="40"/>
    </row>
    <row r="49" spans="1:3" ht="14.45" customHeight="1" x14ac:dyDescent="0.25">
      <c r="A49" s="39"/>
      <c r="B49" s="4" t="s">
        <v>43</v>
      </c>
      <c r="C49" s="40">
        <v>12</v>
      </c>
    </row>
    <row r="50" spans="1:3" ht="19.899999999999999" customHeight="1" x14ac:dyDescent="0.25">
      <c r="A50" s="39">
        <v>65</v>
      </c>
      <c r="B50" s="4" t="s">
        <v>44</v>
      </c>
      <c r="C50" s="40">
        <v>93528</v>
      </c>
    </row>
    <row r="51" spans="1:3" ht="19.899999999999999" customHeight="1" x14ac:dyDescent="0.25">
      <c r="A51" s="46"/>
      <c r="B51" s="25" t="s">
        <v>45</v>
      </c>
      <c r="C51" s="38">
        <f>C37+C38</f>
        <v>-1581337</v>
      </c>
    </row>
    <row r="52" spans="1:3" x14ac:dyDescent="0.25">
      <c r="A52" s="46"/>
      <c r="B52" s="23" t="s">
        <v>46</v>
      </c>
      <c r="C52" s="38">
        <f>C53+C54-C56-C55</f>
        <v>1581337</v>
      </c>
    </row>
    <row r="53" spans="1:3" x14ac:dyDescent="0.25">
      <c r="A53" s="49"/>
      <c r="B53" s="16" t="s">
        <v>53</v>
      </c>
      <c r="C53" s="40">
        <v>100000</v>
      </c>
    </row>
    <row r="54" spans="1:3" x14ac:dyDescent="0.25">
      <c r="A54" s="39"/>
      <c r="B54" s="9" t="s">
        <v>47</v>
      </c>
      <c r="C54" s="40">
        <v>1700000</v>
      </c>
    </row>
    <row r="55" spans="1:3" x14ac:dyDescent="0.25">
      <c r="A55" s="39"/>
      <c r="B55" s="9" t="s">
        <v>48</v>
      </c>
      <c r="C55" s="40">
        <v>524294</v>
      </c>
    </row>
    <row r="56" spans="1:3" ht="15.75" thickBot="1" x14ac:dyDescent="0.3">
      <c r="A56" s="50"/>
      <c r="B56" s="51" t="s">
        <v>49</v>
      </c>
      <c r="C56" s="53">
        <f>C51+C53+C54-C55</f>
        <v>-305631</v>
      </c>
    </row>
    <row r="59" spans="1:3" x14ac:dyDescent="0.25">
      <c r="B59" s="3" t="s">
        <v>253</v>
      </c>
      <c r="C59" s="1">
        <f>C27+C40+C42+C50</f>
        <v>13443326</v>
      </c>
    </row>
  </sheetData>
  <mergeCells count="1">
    <mergeCell ref="A1:C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34"/>
  <sheetViews>
    <sheetView tabSelected="1" topLeftCell="A106" workbookViewId="0">
      <selection activeCell="E110" sqref="E110"/>
    </sheetView>
  </sheetViews>
  <sheetFormatPr defaultRowHeight="15" x14ac:dyDescent="0.25"/>
  <cols>
    <col min="3" max="3" width="42.85546875" customWidth="1"/>
  </cols>
  <sheetData>
    <row r="1" spans="1:5" ht="33" customHeight="1" x14ac:dyDescent="0.25">
      <c r="A1" s="87" t="s">
        <v>135</v>
      </c>
      <c r="B1" s="88"/>
      <c r="C1" s="88"/>
      <c r="D1" s="89"/>
    </row>
    <row r="2" spans="1:5" x14ac:dyDescent="0.25">
      <c r="A2" s="54" t="s">
        <v>136</v>
      </c>
      <c r="B2" s="17" t="s">
        <v>137</v>
      </c>
      <c r="C2" s="17"/>
      <c r="D2" s="38">
        <f>SUM(D3:D9)</f>
        <v>1255873</v>
      </c>
    </row>
    <row r="3" spans="1:5" x14ac:dyDescent="0.25">
      <c r="A3" s="55" t="s">
        <v>55</v>
      </c>
      <c r="B3" s="19" t="s">
        <v>56</v>
      </c>
      <c r="C3" s="19"/>
      <c r="D3" s="56">
        <v>84867</v>
      </c>
    </row>
    <row r="4" spans="1:5" x14ac:dyDescent="0.25">
      <c r="A4" s="57" t="s">
        <v>57</v>
      </c>
      <c r="B4" s="19" t="s">
        <v>58</v>
      </c>
      <c r="C4" s="19"/>
      <c r="D4" s="58">
        <v>960034</v>
      </c>
    </row>
    <row r="5" spans="1:5" x14ac:dyDescent="0.25">
      <c r="A5" s="57" t="s">
        <v>60</v>
      </c>
      <c r="B5" s="19" t="s">
        <v>59</v>
      </c>
      <c r="C5" s="19"/>
      <c r="D5" s="58">
        <v>51000</v>
      </c>
    </row>
    <row r="6" spans="1:5" ht="15" customHeight="1" x14ac:dyDescent="0.25">
      <c r="A6" s="57" t="s">
        <v>62</v>
      </c>
      <c r="B6" s="19" t="s">
        <v>61</v>
      </c>
      <c r="C6" s="19"/>
      <c r="D6" s="58">
        <v>22745</v>
      </c>
    </row>
    <row r="7" spans="1:5" x14ac:dyDescent="0.25">
      <c r="A7" s="57" t="s">
        <v>138</v>
      </c>
      <c r="B7" s="19" t="s">
        <v>139</v>
      </c>
      <c r="C7" s="19"/>
      <c r="D7" s="58">
        <f>'[1]2017 1 lug'!G60+'[1]2017 1 lug'!G80</f>
        <v>0</v>
      </c>
    </row>
    <row r="8" spans="1:5" x14ac:dyDescent="0.25">
      <c r="A8" s="57" t="s">
        <v>64</v>
      </c>
      <c r="B8" s="19" t="s">
        <v>65</v>
      </c>
      <c r="C8" s="19"/>
      <c r="D8" s="58">
        <v>43699</v>
      </c>
    </row>
    <row r="9" spans="1:5" x14ac:dyDescent="0.25">
      <c r="A9" s="57" t="s">
        <v>63</v>
      </c>
      <c r="B9" s="19" t="s">
        <v>140</v>
      </c>
      <c r="C9" s="19"/>
      <c r="D9" s="58">
        <v>93528</v>
      </c>
    </row>
    <row r="10" spans="1:5" x14ac:dyDescent="0.25">
      <c r="A10" s="72" t="s">
        <v>227</v>
      </c>
      <c r="B10" s="73" t="s">
        <v>228</v>
      </c>
      <c r="C10" s="74"/>
      <c r="D10" s="75">
        <f>D11+D12+D13</f>
        <v>5426</v>
      </c>
      <c r="E10" s="31"/>
    </row>
    <row r="11" spans="1:5" x14ac:dyDescent="0.25">
      <c r="A11" s="59" t="s">
        <v>229</v>
      </c>
      <c r="B11" s="80" t="s">
        <v>230</v>
      </c>
      <c r="C11" s="81"/>
      <c r="D11" s="58">
        <v>750</v>
      </c>
    </row>
    <row r="12" spans="1:5" x14ac:dyDescent="0.25">
      <c r="A12" s="59" t="s">
        <v>231</v>
      </c>
      <c r="B12" s="80" t="s">
        <v>232</v>
      </c>
      <c r="C12" s="81"/>
      <c r="D12" s="58">
        <v>1500</v>
      </c>
    </row>
    <row r="13" spans="1:5" x14ac:dyDescent="0.25">
      <c r="A13" s="60" t="s">
        <v>231</v>
      </c>
      <c r="B13" s="95" t="s">
        <v>233</v>
      </c>
      <c r="C13" s="96"/>
      <c r="D13" s="61">
        <v>3176</v>
      </c>
    </row>
    <row r="14" spans="1:5" x14ac:dyDescent="0.25">
      <c r="A14" s="54" t="s">
        <v>141</v>
      </c>
      <c r="B14" s="90" t="s">
        <v>142</v>
      </c>
      <c r="C14" s="91"/>
      <c r="D14" s="38">
        <f>SUM(D15:D21)</f>
        <v>416789</v>
      </c>
    </row>
    <row r="15" spans="1:5" x14ac:dyDescent="0.25">
      <c r="A15" s="55" t="s">
        <v>66</v>
      </c>
      <c r="B15" s="19" t="s">
        <v>143</v>
      </c>
      <c r="C15" s="19"/>
      <c r="D15" s="56">
        <v>5227</v>
      </c>
    </row>
    <row r="16" spans="1:5" x14ac:dyDescent="0.25">
      <c r="A16" s="57" t="s">
        <v>68</v>
      </c>
      <c r="B16" s="19" t="s">
        <v>67</v>
      </c>
      <c r="C16" s="19"/>
      <c r="D16" s="58">
        <v>16173</v>
      </c>
    </row>
    <row r="17" spans="1:4" x14ac:dyDescent="0.25">
      <c r="A17" s="57" t="s">
        <v>69</v>
      </c>
      <c r="B17" s="19" t="s">
        <v>144</v>
      </c>
      <c r="C17" s="19"/>
      <c r="D17" s="58">
        <v>327987</v>
      </c>
    </row>
    <row r="18" spans="1:4" x14ac:dyDescent="0.25">
      <c r="A18" s="57" t="s">
        <v>70</v>
      </c>
      <c r="B18" s="19" t="s">
        <v>71</v>
      </c>
      <c r="C18" s="19"/>
      <c r="D18" s="58">
        <v>19548</v>
      </c>
    </row>
    <row r="19" spans="1:4" x14ac:dyDescent="0.25">
      <c r="A19" s="57" t="s">
        <v>73</v>
      </c>
      <c r="B19" s="82" t="s">
        <v>72</v>
      </c>
      <c r="C19" s="82"/>
      <c r="D19" s="58">
        <v>31754</v>
      </c>
    </row>
    <row r="20" spans="1:4" x14ac:dyDescent="0.25">
      <c r="A20" s="59" t="s">
        <v>74</v>
      </c>
      <c r="B20" s="82" t="s">
        <v>234</v>
      </c>
      <c r="C20" s="82"/>
      <c r="D20" s="58">
        <v>12100</v>
      </c>
    </row>
    <row r="21" spans="1:4" x14ac:dyDescent="0.25">
      <c r="A21" s="60" t="s">
        <v>74</v>
      </c>
      <c r="B21" s="82" t="s">
        <v>235</v>
      </c>
      <c r="C21" s="82"/>
      <c r="D21" s="61">
        <v>4000</v>
      </c>
    </row>
    <row r="22" spans="1:4" x14ac:dyDescent="0.25">
      <c r="A22" s="54" t="s">
        <v>145</v>
      </c>
      <c r="B22" s="28" t="s">
        <v>146</v>
      </c>
      <c r="C22" s="28"/>
      <c r="D22" s="62">
        <f>SUM(D23:D27)</f>
        <v>561320</v>
      </c>
    </row>
    <row r="23" spans="1:4" x14ac:dyDescent="0.25">
      <c r="A23" s="55" t="s">
        <v>75</v>
      </c>
      <c r="B23" s="19" t="s">
        <v>147</v>
      </c>
      <c r="C23" s="19"/>
      <c r="D23" s="56">
        <v>41282</v>
      </c>
    </row>
    <row r="24" spans="1:4" x14ac:dyDescent="0.25">
      <c r="A24" s="57" t="s">
        <v>76</v>
      </c>
      <c r="B24" s="19" t="s">
        <v>148</v>
      </c>
      <c r="C24" s="19"/>
      <c r="D24" s="76">
        <v>329873</v>
      </c>
    </row>
    <row r="25" spans="1:4" x14ac:dyDescent="0.25">
      <c r="A25" s="59" t="s">
        <v>76</v>
      </c>
      <c r="B25" s="80" t="s">
        <v>255</v>
      </c>
      <c r="C25" s="81"/>
      <c r="D25" s="76">
        <v>140300</v>
      </c>
    </row>
    <row r="26" spans="1:4" x14ac:dyDescent="0.25">
      <c r="A26" s="59" t="s">
        <v>77</v>
      </c>
      <c r="B26" s="82" t="s">
        <v>78</v>
      </c>
      <c r="C26" s="82"/>
      <c r="D26" s="58">
        <v>47865</v>
      </c>
    </row>
    <row r="27" spans="1:4" x14ac:dyDescent="0.25">
      <c r="A27" s="60" t="s">
        <v>79</v>
      </c>
      <c r="B27" s="82" t="s">
        <v>80</v>
      </c>
      <c r="C27" s="82"/>
      <c r="D27" s="61">
        <v>2000</v>
      </c>
    </row>
    <row r="28" spans="1:4" x14ac:dyDescent="0.25">
      <c r="A28" s="54" t="s">
        <v>149</v>
      </c>
      <c r="B28" s="28" t="s">
        <v>82</v>
      </c>
      <c r="C28" s="28"/>
      <c r="D28" s="38">
        <f>SUM(D29:D44)</f>
        <v>443264</v>
      </c>
    </row>
    <row r="29" spans="1:4" x14ac:dyDescent="0.25">
      <c r="A29" s="55" t="s">
        <v>81</v>
      </c>
      <c r="B29" s="97" t="s">
        <v>236</v>
      </c>
      <c r="C29" s="98"/>
      <c r="D29" s="56">
        <v>35000</v>
      </c>
    </row>
    <row r="30" spans="1:4" x14ac:dyDescent="0.25">
      <c r="A30" s="57" t="s">
        <v>81</v>
      </c>
      <c r="B30" s="82" t="s">
        <v>237</v>
      </c>
      <c r="C30" s="81"/>
      <c r="D30" s="58">
        <v>40000</v>
      </c>
    </row>
    <row r="31" spans="1:4" x14ac:dyDescent="0.25">
      <c r="A31" s="57" t="s">
        <v>81</v>
      </c>
      <c r="B31" s="82" t="s">
        <v>238</v>
      </c>
      <c r="C31" s="81"/>
      <c r="D31" s="58">
        <v>33774</v>
      </c>
    </row>
    <row r="32" spans="1:4" x14ac:dyDescent="0.25">
      <c r="A32" s="59" t="s">
        <v>239</v>
      </c>
      <c r="B32" s="80" t="s">
        <v>240</v>
      </c>
      <c r="C32" s="81"/>
      <c r="D32" s="58">
        <v>70000</v>
      </c>
    </row>
    <row r="33" spans="1:4" x14ac:dyDescent="0.25">
      <c r="A33" s="57" t="s">
        <v>239</v>
      </c>
      <c r="B33" s="80" t="s">
        <v>241</v>
      </c>
      <c r="C33" s="81"/>
      <c r="D33" s="58">
        <v>68250</v>
      </c>
    </row>
    <row r="34" spans="1:4" x14ac:dyDescent="0.25">
      <c r="A34" s="57" t="s">
        <v>239</v>
      </c>
      <c r="B34" s="80" t="s">
        <v>242</v>
      </c>
      <c r="C34" s="81"/>
      <c r="D34" s="58">
        <v>76000</v>
      </c>
    </row>
    <row r="35" spans="1:4" x14ac:dyDescent="0.25">
      <c r="A35" s="57" t="s">
        <v>239</v>
      </c>
      <c r="B35" s="80" t="s">
        <v>243</v>
      </c>
      <c r="C35" s="81"/>
      <c r="D35" s="58">
        <v>14000</v>
      </c>
    </row>
    <row r="36" spans="1:4" x14ac:dyDescent="0.25">
      <c r="A36" s="57" t="s">
        <v>83</v>
      </c>
      <c r="B36" s="80" t="s">
        <v>252</v>
      </c>
      <c r="C36" s="81"/>
      <c r="D36" s="58">
        <v>3600</v>
      </c>
    </row>
    <row r="37" spans="1:4" x14ac:dyDescent="0.25">
      <c r="A37" s="59" t="s">
        <v>250</v>
      </c>
      <c r="B37" s="80" t="s">
        <v>251</v>
      </c>
      <c r="C37" s="81"/>
      <c r="D37" s="58">
        <v>11080</v>
      </c>
    </row>
    <row r="38" spans="1:4" x14ac:dyDescent="0.25">
      <c r="A38" s="57" t="s">
        <v>83</v>
      </c>
      <c r="B38" s="80" t="s">
        <v>150</v>
      </c>
      <c r="C38" s="81"/>
      <c r="D38" s="58">
        <v>2100</v>
      </c>
    </row>
    <row r="39" spans="1:4" x14ac:dyDescent="0.25">
      <c r="A39" s="59" t="s">
        <v>83</v>
      </c>
      <c r="B39" s="80" t="s">
        <v>244</v>
      </c>
      <c r="C39" s="81"/>
      <c r="D39" s="58">
        <v>5400</v>
      </c>
    </row>
    <row r="40" spans="1:4" x14ac:dyDescent="0.25">
      <c r="A40" s="59" t="s">
        <v>83</v>
      </c>
      <c r="B40" s="80" t="s">
        <v>245</v>
      </c>
      <c r="C40" s="81"/>
      <c r="D40" s="58">
        <v>2700</v>
      </c>
    </row>
    <row r="41" spans="1:4" x14ac:dyDescent="0.25">
      <c r="A41" s="59" t="s">
        <v>83</v>
      </c>
      <c r="B41" s="29" t="s">
        <v>246</v>
      </c>
      <c r="C41" s="30"/>
      <c r="D41" s="63">
        <v>55510</v>
      </c>
    </row>
    <row r="42" spans="1:4" x14ac:dyDescent="0.25">
      <c r="A42" s="59" t="s">
        <v>83</v>
      </c>
      <c r="B42" s="29" t="s">
        <v>247</v>
      </c>
      <c r="C42" s="30"/>
      <c r="D42" s="63">
        <v>6250</v>
      </c>
    </row>
    <row r="43" spans="1:4" x14ac:dyDescent="0.25">
      <c r="A43" s="59" t="s">
        <v>83</v>
      </c>
      <c r="B43" s="29" t="s">
        <v>248</v>
      </c>
      <c r="C43" s="30"/>
      <c r="D43" s="63">
        <v>6000</v>
      </c>
    </row>
    <row r="44" spans="1:4" x14ac:dyDescent="0.25">
      <c r="A44" s="59" t="s">
        <v>83</v>
      </c>
      <c r="B44" s="29" t="s">
        <v>249</v>
      </c>
      <c r="C44" s="30"/>
      <c r="D44" s="63">
        <v>13600</v>
      </c>
    </row>
    <row r="45" spans="1:4" x14ac:dyDescent="0.25">
      <c r="A45" s="54" t="s">
        <v>151</v>
      </c>
      <c r="B45" s="85" t="s">
        <v>152</v>
      </c>
      <c r="C45" s="86"/>
      <c r="D45" s="38">
        <f>SUM(D46:D48)</f>
        <v>2125086</v>
      </c>
    </row>
    <row r="46" spans="1:4" x14ac:dyDescent="0.25">
      <c r="A46" s="55" t="s">
        <v>85</v>
      </c>
      <c r="B46" s="19" t="s">
        <v>84</v>
      </c>
      <c r="C46" s="19"/>
      <c r="D46" s="56">
        <v>2120086</v>
      </c>
    </row>
    <row r="47" spans="1:4" x14ac:dyDescent="0.25">
      <c r="A47" s="57" t="s">
        <v>86</v>
      </c>
      <c r="B47" s="19" t="s">
        <v>153</v>
      </c>
      <c r="C47" s="19"/>
      <c r="D47" s="58">
        <v>3160</v>
      </c>
    </row>
    <row r="48" spans="1:4" x14ac:dyDescent="0.25">
      <c r="A48" s="64" t="s">
        <v>87</v>
      </c>
      <c r="B48" s="19" t="s">
        <v>154</v>
      </c>
      <c r="C48" s="19"/>
      <c r="D48" s="61">
        <v>1840</v>
      </c>
    </row>
    <row r="49" spans="1:4" x14ac:dyDescent="0.25">
      <c r="A49" s="54" t="s">
        <v>155</v>
      </c>
      <c r="B49" s="28" t="s">
        <v>156</v>
      </c>
      <c r="C49" s="28"/>
      <c r="D49" s="38">
        <f>SUM(D50:D88)</f>
        <v>1590824</v>
      </c>
    </row>
    <row r="50" spans="1:4" x14ac:dyDescent="0.25">
      <c r="A50" s="65" t="s">
        <v>166</v>
      </c>
      <c r="B50" s="19" t="s">
        <v>169</v>
      </c>
      <c r="C50" s="19"/>
      <c r="D50" s="56">
        <v>14300</v>
      </c>
    </row>
    <row r="51" spans="1:4" x14ac:dyDescent="0.25">
      <c r="A51" s="59" t="s">
        <v>88</v>
      </c>
      <c r="B51" s="82" t="s">
        <v>170</v>
      </c>
      <c r="C51" s="82"/>
      <c r="D51" s="58">
        <v>44780</v>
      </c>
    </row>
    <row r="52" spans="1:4" x14ac:dyDescent="0.25">
      <c r="A52" s="59" t="s">
        <v>88</v>
      </c>
      <c r="B52" s="82" t="s">
        <v>171</v>
      </c>
      <c r="C52" s="82"/>
      <c r="D52" s="58">
        <v>3000</v>
      </c>
    </row>
    <row r="53" spans="1:4" x14ac:dyDescent="0.25">
      <c r="A53" s="59" t="s">
        <v>88</v>
      </c>
      <c r="B53" s="82" t="s">
        <v>173</v>
      </c>
      <c r="C53" s="82"/>
      <c r="D53" s="66">
        <v>5000</v>
      </c>
    </row>
    <row r="54" spans="1:4" x14ac:dyDescent="0.25">
      <c r="A54" s="59" t="s">
        <v>88</v>
      </c>
      <c r="B54" s="84" t="s">
        <v>174</v>
      </c>
      <c r="C54" s="84"/>
      <c r="D54" s="66">
        <v>1300</v>
      </c>
    </row>
    <row r="55" spans="1:4" x14ac:dyDescent="0.25">
      <c r="A55" s="59" t="s">
        <v>88</v>
      </c>
      <c r="B55" s="84" t="s">
        <v>175</v>
      </c>
      <c r="C55" s="84"/>
      <c r="D55" s="66">
        <v>10813</v>
      </c>
    </row>
    <row r="56" spans="1:4" x14ac:dyDescent="0.25">
      <c r="A56" s="59" t="s">
        <v>88</v>
      </c>
      <c r="B56" s="84" t="s">
        <v>172</v>
      </c>
      <c r="C56" s="84"/>
      <c r="D56" s="58">
        <v>101685</v>
      </c>
    </row>
    <row r="57" spans="1:4" x14ac:dyDescent="0.25">
      <c r="A57" s="59" t="s">
        <v>167</v>
      </c>
      <c r="B57" s="19" t="s">
        <v>157</v>
      </c>
      <c r="C57" s="19"/>
      <c r="D57" s="58">
        <v>245228</v>
      </c>
    </row>
    <row r="58" spans="1:4" x14ac:dyDescent="0.25">
      <c r="A58" s="59" t="s">
        <v>89</v>
      </c>
      <c r="B58" s="82" t="s">
        <v>176</v>
      </c>
      <c r="C58" s="82"/>
      <c r="D58" s="58">
        <v>15000</v>
      </c>
    </row>
    <row r="59" spans="1:4" x14ac:dyDescent="0.25">
      <c r="A59" s="59" t="s">
        <v>90</v>
      </c>
      <c r="B59" s="19" t="s">
        <v>91</v>
      </c>
      <c r="C59" s="19"/>
      <c r="D59" s="58">
        <v>74885</v>
      </c>
    </row>
    <row r="60" spans="1:4" x14ac:dyDescent="0.25">
      <c r="A60" s="59" t="s">
        <v>90</v>
      </c>
      <c r="B60" s="82" t="s">
        <v>92</v>
      </c>
      <c r="C60" s="82"/>
      <c r="D60" s="58">
        <v>105579</v>
      </c>
    </row>
    <row r="61" spans="1:4" x14ac:dyDescent="0.25">
      <c r="A61" s="59" t="s">
        <v>90</v>
      </c>
      <c r="B61" s="82" t="s">
        <v>254</v>
      </c>
      <c r="C61" s="82"/>
      <c r="D61" s="58">
        <v>60760</v>
      </c>
    </row>
    <row r="62" spans="1:4" x14ac:dyDescent="0.25">
      <c r="A62" s="57" t="s">
        <v>93</v>
      </c>
      <c r="B62" s="82" t="s">
        <v>177</v>
      </c>
      <c r="C62" s="82"/>
      <c r="D62" s="58">
        <v>41032</v>
      </c>
    </row>
    <row r="63" spans="1:4" x14ac:dyDescent="0.25">
      <c r="A63" s="57" t="s">
        <v>93</v>
      </c>
      <c r="B63" s="82" t="s">
        <v>178</v>
      </c>
      <c r="C63" s="82"/>
      <c r="D63" s="58">
        <v>21825</v>
      </c>
    </row>
    <row r="64" spans="1:4" x14ac:dyDescent="0.25">
      <c r="A64" s="57" t="s">
        <v>93</v>
      </c>
      <c r="B64" s="82" t="s">
        <v>179</v>
      </c>
      <c r="C64" s="82"/>
      <c r="D64" s="58">
        <v>28000</v>
      </c>
    </row>
    <row r="65" spans="1:4" x14ac:dyDescent="0.25">
      <c r="A65" s="59" t="s">
        <v>168</v>
      </c>
      <c r="B65" s="19" t="s">
        <v>94</v>
      </c>
      <c r="C65" s="19"/>
      <c r="D65" s="58">
        <v>41773</v>
      </c>
    </row>
    <row r="66" spans="1:4" x14ac:dyDescent="0.25">
      <c r="A66" s="59" t="s">
        <v>168</v>
      </c>
      <c r="B66" s="19" t="s">
        <v>95</v>
      </c>
      <c r="C66" s="19"/>
      <c r="D66" s="58">
        <v>11800</v>
      </c>
    </row>
    <row r="67" spans="1:4" x14ac:dyDescent="0.25">
      <c r="A67" s="59" t="s">
        <v>168</v>
      </c>
      <c r="B67" s="84" t="s">
        <v>180</v>
      </c>
      <c r="C67" s="84"/>
      <c r="D67" s="58">
        <v>55231</v>
      </c>
    </row>
    <row r="68" spans="1:4" x14ac:dyDescent="0.25">
      <c r="A68" s="59" t="s">
        <v>168</v>
      </c>
      <c r="B68" s="84" t="s">
        <v>181</v>
      </c>
      <c r="C68" s="84"/>
      <c r="D68" s="58">
        <v>22272</v>
      </c>
    </row>
    <row r="69" spans="1:4" x14ac:dyDescent="0.25">
      <c r="A69" s="59" t="s">
        <v>168</v>
      </c>
      <c r="B69" s="84" t="s">
        <v>96</v>
      </c>
      <c r="C69" s="84"/>
      <c r="D69" s="58">
        <v>20218</v>
      </c>
    </row>
    <row r="70" spans="1:4" x14ac:dyDescent="0.25">
      <c r="A70" s="59" t="s">
        <v>168</v>
      </c>
      <c r="B70" s="84" t="s">
        <v>182</v>
      </c>
      <c r="C70" s="84"/>
      <c r="D70" s="58">
        <v>21913</v>
      </c>
    </row>
    <row r="71" spans="1:4" x14ac:dyDescent="0.25">
      <c r="A71" s="57" t="s">
        <v>97</v>
      </c>
      <c r="B71" s="67" t="s">
        <v>183</v>
      </c>
      <c r="C71" s="19"/>
      <c r="D71" s="58">
        <v>49146</v>
      </c>
    </row>
    <row r="72" spans="1:4" x14ac:dyDescent="0.25">
      <c r="A72" s="57" t="s">
        <v>97</v>
      </c>
      <c r="B72" s="92" t="s">
        <v>101</v>
      </c>
      <c r="C72" s="92"/>
      <c r="D72" s="58">
        <v>53865</v>
      </c>
    </row>
    <row r="73" spans="1:4" x14ac:dyDescent="0.25">
      <c r="A73" s="57" t="s">
        <v>97</v>
      </c>
      <c r="B73" s="82" t="s">
        <v>102</v>
      </c>
      <c r="C73" s="82"/>
      <c r="D73" s="58">
        <v>32083</v>
      </c>
    </row>
    <row r="74" spans="1:4" x14ac:dyDescent="0.25">
      <c r="A74" s="57" t="s">
        <v>97</v>
      </c>
      <c r="B74" s="82" t="s">
        <v>100</v>
      </c>
      <c r="C74" s="82"/>
      <c r="D74" s="66">
        <v>87826</v>
      </c>
    </row>
    <row r="75" spans="1:4" x14ac:dyDescent="0.25">
      <c r="A75" s="57" t="s">
        <v>97</v>
      </c>
      <c r="B75" s="82" t="s">
        <v>99</v>
      </c>
      <c r="C75" s="82"/>
      <c r="D75" s="58">
        <v>142345</v>
      </c>
    </row>
    <row r="76" spans="1:4" x14ac:dyDescent="0.25">
      <c r="A76" s="57" t="s">
        <v>97</v>
      </c>
      <c r="B76" s="82" t="s">
        <v>184</v>
      </c>
      <c r="C76" s="82"/>
      <c r="D76" s="58">
        <v>19666</v>
      </c>
    </row>
    <row r="77" spans="1:4" x14ac:dyDescent="0.25">
      <c r="A77" s="57" t="s">
        <v>97</v>
      </c>
      <c r="B77" s="82" t="s">
        <v>185</v>
      </c>
      <c r="C77" s="82"/>
      <c r="D77" s="58">
        <v>25699</v>
      </c>
    </row>
    <row r="78" spans="1:4" x14ac:dyDescent="0.25">
      <c r="A78" s="57" t="s">
        <v>97</v>
      </c>
      <c r="B78" s="82" t="s">
        <v>186</v>
      </c>
      <c r="C78" s="82"/>
      <c r="D78" s="58">
        <v>24788</v>
      </c>
    </row>
    <row r="79" spans="1:4" x14ac:dyDescent="0.25">
      <c r="A79" s="57" t="s">
        <v>97</v>
      </c>
      <c r="B79" s="82" t="s">
        <v>98</v>
      </c>
      <c r="C79" s="82"/>
      <c r="D79" s="58">
        <v>148399</v>
      </c>
    </row>
    <row r="80" spans="1:4" x14ac:dyDescent="0.25">
      <c r="A80" s="57" t="s">
        <v>97</v>
      </c>
      <c r="B80" s="82" t="s">
        <v>187</v>
      </c>
      <c r="C80" s="82"/>
      <c r="D80" s="58">
        <v>9000</v>
      </c>
    </row>
    <row r="81" spans="1:4" x14ac:dyDescent="0.25">
      <c r="A81" s="57" t="s">
        <v>103</v>
      </c>
      <c r="B81" s="19" t="s">
        <v>188</v>
      </c>
      <c r="C81" s="19"/>
      <c r="D81" s="58">
        <v>850</v>
      </c>
    </row>
    <row r="82" spans="1:4" x14ac:dyDescent="0.25">
      <c r="A82" s="57" t="s">
        <v>103</v>
      </c>
      <c r="B82" s="84" t="s">
        <v>189</v>
      </c>
      <c r="C82" s="84"/>
      <c r="D82" s="58">
        <v>3000</v>
      </c>
    </row>
    <row r="83" spans="1:4" x14ac:dyDescent="0.25">
      <c r="A83" s="57" t="s">
        <v>103</v>
      </c>
      <c r="B83" s="84" t="s">
        <v>190</v>
      </c>
      <c r="C83" s="84"/>
      <c r="D83" s="58">
        <v>500</v>
      </c>
    </row>
    <row r="84" spans="1:4" x14ac:dyDescent="0.25">
      <c r="A84" s="57" t="s">
        <v>103</v>
      </c>
      <c r="B84" s="84" t="s">
        <v>191</v>
      </c>
      <c r="C84" s="84"/>
      <c r="D84" s="58">
        <v>16073</v>
      </c>
    </row>
    <row r="85" spans="1:4" x14ac:dyDescent="0.25">
      <c r="A85" s="57" t="s">
        <v>104</v>
      </c>
      <c r="B85" s="82" t="s">
        <v>192</v>
      </c>
      <c r="C85" s="82"/>
      <c r="D85" s="58">
        <v>26103</v>
      </c>
    </row>
    <row r="86" spans="1:4" x14ac:dyDescent="0.25">
      <c r="A86" s="59" t="s">
        <v>105</v>
      </c>
      <c r="B86" s="82" t="s">
        <v>106</v>
      </c>
      <c r="C86" s="82"/>
      <c r="D86" s="58">
        <v>2000</v>
      </c>
    </row>
    <row r="87" spans="1:4" x14ac:dyDescent="0.25">
      <c r="A87" s="59" t="s">
        <v>107</v>
      </c>
      <c r="B87" s="82" t="s">
        <v>108</v>
      </c>
      <c r="C87" s="82"/>
      <c r="D87" s="58">
        <v>2487</v>
      </c>
    </row>
    <row r="88" spans="1:4" x14ac:dyDescent="0.25">
      <c r="A88" s="60" t="s">
        <v>107</v>
      </c>
      <c r="B88" s="84" t="s">
        <v>193</v>
      </c>
      <c r="C88" s="84"/>
      <c r="D88" s="61">
        <v>600</v>
      </c>
    </row>
    <row r="89" spans="1:4" x14ac:dyDescent="0.25">
      <c r="A89" s="54" t="s">
        <v>158</v>
      </c>
      <c r="B89" s="83" t="s">
        <v>159</v>
      </c>
      <c r="C89" s="83"/>
      <c r="D89" s="38">
        <f>SUM(D90:D119)</f>
        <v>5703671</v>
      </c>
    </row>
    <row r="90" spans="1:4" x14ac:dyDescent="0.25">
      <c r="A90" s="55" t="s">
        <v>109</v>
      </c>
      <c r="B90" s="19" t="s">
        <v>110</v>
      </c>
      <c r="C90" s="19"/>
      <c r="D90" s="56">
        <v>278806</v>
      </c>
    </row>
    <row r="91" spans="1:4" x14ac:dyDescent="0.25">
      <c r="A91" s="57" t="s">
        <v>109</v>
      </c>
      <c r="B91" s="80" t="s">
        <v>194</v>
      </c>
      <c r="C91" s="81"/>
      <c r="D91" s="58">
        <v>455386</v>
      </c>
    </row>
    <row r="92" spans="1:4" x14ac:dyDescent="0.25">
      <c r="A92" s="57" t="s">
        <v>109</v>
      </c>
      <c r="B92" s="80" t="s">
        <v>111</v>
      </c>
      <c r="C92" s="81"/>
      <c r="D92" s="58">
        <v>106837</v>
      </c>
    </row>
    <row r="93" spans="1:4" x14ac:dyDescent="0.25">
      <c r="A93" s="57" t="s">
        <v>109</v>
      </c>
      <c r="B93" s="80" t="s">
        <v>195</v>
      </c>
      <c r="C93" s="81"/>
      <c r="D93" s="58">
        <v>63343</v>
      </c>
    </row>
    <row r="94" spans="1:4" x14ac:dyDescent="0.25">
      <c r="A94" s="57" t="s">
        <v>109</v>
      </c>
      <c r="B94" s="80" t="s">
        <v>196</v>
      </c>
      <c r="C94" s="81"/>
      <c r="D94" s="58">
        <v>74299</v>
      </c>
    </row>
    <row r="95" spans="1:4" x14ac:dyDescent="0.25">
      <c r="A95" s="57" t="s">
        <v>109</v>
      </c>
      <c r="B95" s="19" t="s">
        <v>160</v>
      </c>
      <c r="C95" s="19"/>
      <c r="D95" s="58">
        <v>59620</v>
      </c>
    </row>
    <row r="96" spans="1:4" x14ac:dyDescent="0.25">
      <c r="A96" s="59" t="s">
        <v>112</v>
      </c>
      <c r="B96" s="80" t="s">
        <v>113</v>
      </c>
      <c r="C96" s="81"/>
      <c r="D96" s="58">
        <v>620039</v>
      </c>
    </row>
    <row r="97" spans="1:4" x14ac:dyDescent="0.25">
      <c r="A97" s="59" t="s">
        <v>112</v>
      </c>
      <c r="B97" s="80" t="s">
        <v>197</v>
      </c>
      <c r="C97" s="81"/>
      <c r="D97" s="58">
        <v>270954</v>
      </c>
    </row>
    <row r="98" spans="1:4" x14ac:dyDescent="0.25">
      <c r="A98" s="59" t="s">
        <v>112</v>
      </c>
      <c r="B98" s="80" t="s">
        <v>198</v>
      </c>
      <c r="C98" s="81"/>
      <c r="D98" s="58">
        <v>52228</v>
      </c>
    </row>
    <row r="99" spans="1:4" x14ac:dyDescent="0.25">
      <c r="A99" s="57" t="s">
        <v>114</v>
      </c>
      <c r="B99" s="19" t="s">
        <v>199</v>
      </c>
      <c r="C99" s="19"/>
      <c r="D99" s="58">
        <v>982718</v>
      </c>
    </row>
    <row r="100" spans="1:4" x14ac:dyDescent="0.25">
      <c r="A100" s="57" t="s">
        <v>114</v>
      </c>
      <c r="B100" s="80" t="s">
        <v>200</v>
      </c>
      <c r="C100" s="81"/>
      <c r="D100" s="58">
        <v>1722573</v>
      </c>
    </row>
    <row r="101" spans="1:4" x14ac:dyDescent="0.25">
      <c r="A101" s="57" t="s">
        <v>114</v>
      </c>
      <c r="B101" s="19" t="s">
        <v>161</v>
      </c>
      <c r="C101" s="19"/>
      <c r="D101" s="68">
        <v>23528</v>
      </c>
    </row>
    <row r="102" spans="1:4" ht="14.45" customHeight="1" x14ac:dyDescent="0.25">
      <c r="A102" s="59" t="s">
        <v>115</v>
      </c>
      <c r="B102" s="78" t="s">
        <v>116</v>
      </c>
      <c r="C102" s="79"/>
      <c r="D102" s="58">
        <v>2000</v>
      </c>
    </row>
    <row r="103" spans="1:4" x14ac:dyDescent="0.25">
      <c r="A103" s="57" t="s">
        <v>117</v>
      </c>
      <c r="B103" s="19" t="s">
        <v>118</v>
      </c>
      <c r="C103" s="19"/>
      <c r="D103" s="58">
        <v>52792</v>
      </c>
    </row>
    <row r="104" spans="1:4" x14ac:dyDescent="0.25">
      <c r="A104" s="59" t="s">
        <v>117</v>
      </c>
      <c r="B104" s="80" t="s">
        <v>201</v>
      </c>
      <c r="C104" s="81"/>
      <c r="D104" s="58">
        <v>8500</v>
      </c>
    </row>
    <row r="105" spans="1:4" x14ac:dyDescent="0.25">
      <c r="A105" s="57" t="s">
        <v>119</v>
      </c>
      <c r="B105" s="19" t="s">
        <v>120</v>
      </c>
      <c r="C105" s="19"/>
      <c r="D105" s="58">
        <v>163663</v>
      </c>
    </row>
    <row r="106" spans="1:4" x14ac:dyDescent="0.25">
      <c r="A106" s="57" t="s">
        <v>119</v>
      </c>
      <c r="B106" s="80" t="s">
        <v>121</v>
      </c>
      <c r="C106" s="81"/>
      <c r="D106" s="58">
        <v>159917</v>
      </c>
    </row>
    <row r="107" spans="1:4" x14ac:dyDescent="0.25">
      <c r="A107" s="69" t="s">
        <v>119</v>
      </c>
      <c r="B107" s="80" t="s">
        <v>202</v>
      </c>
      <c r="C107" s="81"/>
      <c r="D107" s="58">
        <v>11705</v>
      </c>
    </row>
    <row r="108" spans="1:4" x14ac:dyDescent="0.25">
      <c r="A108" s="57" t="s">
        <v>119</v>
      </c>
      <c r="B108" s="80" t="s">
        <v>203</v>
      </c>
      <c r="C108" s="81"/>
      <c r="D108" s="58">
        <v>107480</v>
      </c>
    </row>
    <row r="109" spans="1:4" x14ac:dyDescent="0.25">
      <c r="A109" s="57" t="s">
        <v>119</v>
      </c>
      <c r="B109" s="80" t="s">
        <v>204</v>
      </c>
      <c r="C109" s="81"/>
      <c r="D109" s="58">
        <v>78477</v>
      </c>
    </row>
    <row r="110" spans="1:4" x14ac:dyDescent="0.25">
      <c r="A110" s="57" t="s">
        <v>122</v>
      </c>
      <c r="B110" s="19" t="s">
        <v>205</v>
      </c>
      <c r="C110" s="19"/>
      <c r="D110" s="58">
        <v>25920</v>
      </c>
    </row>
    <row r="111" spans="1:4" x14ac:dyDescent="0.25">
      <c r="A111" s="57" t="s">
        <v>122</v>
      </c>
      <c r="B111" s="80" t="s">
        <v>206</v>
      </c>
      <c r="C111" s="81"/>
      <c r="D111" s="58">
        <v>53932</v>
      </c>
    </row>
    <row r="112" spans="1:4" x14ac:dyDescent="0.25">
      <c r="A112" s="57" t="s">
        <v>122</v>
      </c>
      <c r="B112" s="80" t="s">
        <v>207</v>
      </c>
      <c r="C112" s="81"/>
      <c r="D112" s="70">
        <v>26000</v>
      </c>
    </row>
    <row r="113" spans="1:4" x14ac:dyDescent="0.25">
      <c r="A113" s="57" t="s">
        <v>122</v>
      </c>
      <c r="B113" s="80" t="s">
        <v>208</v>
      </c>
      <c r="C113" s="81"/>
      <c r="D113" s="58">
        <v>2000</v>
      </c>
    </row>
    <row r="114" spans="1:4" x14ac:dyDescent="0.25">
      <c r="A114" s="57" t="s">
        <v>123</v>
      </c>
      <c r="B114" s="80" t="s">
        <v>209</v>
      </c>
      <c r="C114" s="81"/>
      <c r="D114" s="58">
        <v>117144</v>
      </c>
    </row>
    <row r="115" spans="1:4" x14ac:dyDescent="0.25">
      <c r="A115" s="57" t="s">
        <v>123</v>
      </c>
      <c r="B115" s="80" t="s">
        <v>210</v>
      </c>
      <c r="C115" s="81"/>
      <c r="D115" s="58">
        <v>101130</v>
      </c>
    </row>
    <row r="116" spans="1:4" x14ac:dyDescent="0.25">
      <c r="A116" s="57" t="s">
        <v>123</v>
      </c>
      <c r="B116" s="80" t="s">
        <v>211</v>
      </c>
      <c r="C116" s="81"/>
      <c r="D116" s="58">
        <v>8000</v>
      </c>
    </row>
    <row r="117" spans="1:4" x14ac:dyDescent="0.25">
      <c r="A117" s="57" t="s">
        <v>123</v>
      </c>
      <c r="B117" s="80" t="s">
        <v>212</v>
      </c>
      <c r="C117" s="81"/>
      <c r="D117" s="58">
        <v>35305</v>
      </c>
    </row>
    <row r="118" spans="1:4" x14ac:dyDescent="0.25">
      <c r="A118" s="57" t="s">
        <v>124</v>
      </c>
      <c r="B118" s="80" t="s">
        <v>213</v>
      </c>
      <c r="C118" s="81"/>
      <c r="D118" s="58">
        <v>30375</v>
      </c>
    </row>
    <row r="119" spans="1:4" x14ac:dyDescent="0.25">
      <c r="A119" s="59" t="s">
        <v>214</v>
      </c>
      <c r="B119" s="80" t="s">
        <v>215</v>
      </c>
      <c r="C119" s="81"/>
      <c r="D119" s="58">
        <v>9000</v>
      </c>
    </row>
    <row r="120" spans="1:4" x14ac:dyDescent="0.25">
      <c r="A120" s="54" t="s">
        <v>51</v>
      </c>
      <c r="B120" s="28" t="s">
        <v>162</v>
      </c>
      <c r="C120" s="28"/>
      <c r="D120" s="38">
        <f>SUM(D121:D133)</f>
        <v>1341073</v>
      </c>
    </row>
    <row r="121" spans="1:4" x14ac:dyDescent="0.25">
      <c r="A121" s="57" t="s">
        <v>126</v>
      </c>
      <c r="B121" s="19" t="s">
        <v>125</v>
      </c>
      <c r="C121" s="19"/>
      <c r="D121" s="58">
        <v>120589</v>
      </c>
    </row>
    <row r="122" spans="1:4" x14ac:dyDescent="0.25">
      <c r="A122" s="57" t="s">
        <v>127</v>
      </c>
      <c r="B122" s="19" t="s">
        <v>216</v>
      </c>
      <c r="C122" s="19"/>
      <c r="D122" s="58">
        <v>204861</v>
      </c>
    </row>
    <row r="123" spans="1:4" x14ac:dyDescent="0.25">
      <c r="A123" s="57" t="s">
        <v>127</v>
      </c>
      <c r="B123" s="80" t="s">
        <v>217</v>
      </c>
      <c r="C123" s="81"/>
      <c r="D123" s="58">
        <v>187500</v>
      </c>
    </row>
    <row r="124" spans="1:4" x14ac:dyDescent="0.25">
      <c r="A124" s="57" t="s">
        <v>127</v>
      </c>
      <c r="B124" s="80" t="s">
        <v>218</v>
      </c>
      <c r="C124" s="81"/>
      <c r="D124" s="58">
        <v>57684</v>
      </c>
    </row>
    <row r="125" spans="1:4" x14ac:dyDescent="0.25">
      <c r="A125" s="57" t="s">
        <v>127</v>
      </c>
      <c r="B125" s="80" t="s">
        <v>219</v>
      </c>
      <c r="C125" s="81"/>
      <c r="D125" s="58">
        <v>50000</v>
      </c>
    </row>
    <row r="126" spans="1:4" x14ac:dyDescent="0.25">
      <c r="A126" s="57" t="s">
        <v>127</v>
      </c>
      <c r="B126" s="80" t="s">
        <v>220</v>
      </c>
      <c r="C126" s="81"/>
      <c r="D126" s="58">
        <v>31320</v>
      </c>
    </row>
    <row r="127" spans="1:4" x14ac:dyDescent="0.25">
      <c r="A127" s="57" t="s">
        <v>127</v>
      </c>
      <c r="B127" s="80" t="s">
        <v>221</v>
      </c>
      <c r="C127" s="81"/>
      <c r="D127" s="58">
        <v>6500</v>
      </c>
    </row>
    <row r="128" spans="1:4" x14ac:dyDescent="0.25">
      <c r="A128" s="59" t="s">
        <v>222</v>
      </c>
      <c r="B128" s="80" t="s">
        <v>223</v>
      </c>
      <c r="C128" s="81"/>
      <c r="D128" s="58">
        <v>10900</v>
      </c>
    </row>
    <row r="129" spans="1:4" x14ac:dyDescent="0.25">
      <c r="A129" s="59" t="s">
        <v>224</v>
      </c>
      <c r="B129" s="80" t="s">
        <v>225</v>
      </c>
      <c r="C129" s="81"/>
      <c r="D129" s="58">
        <v>184748</v>
      </c>
    </row>
    <row r="130" spans="1:4" x14ac:dyDescent="0.25">
      <c r="A130" s="57" t="s">
        <v>128</v>
      </c>
      <c r="B130" s="19" t="s">
        <v>129</v>
      </c>
      <c r="C130" s="19"/>
      <c r="D130" s="58">
        <v>327262</v>
      </c>
    </row>
    <row r="131" spans="1:4" x14ac:dyDescent="0.25">
      <c r="A131" s="57" t="s">
        <v>131</v>
      </c>
      <c r="B131" s="19" t="s">
        <v>130</v>
      </c>
      <c r="C131" s="19"/>
      <c r="D131" s="58">
        <v>101060</v>
      </c>
    </row>
    <row r="132" spans="1:4" x14ac:dyDescent="0.25">
      <c r="A132" s="57" t="s">
        <v>132</v>
      </c>
      <c r="B132" s="19" t="s">
        <v>133</v>
      </c>
      <c r="C132" s="19"/>
      <c r="D132" s="58">
        <v>24000</v>
      </c>
    </row>
    <row r="133" spans="1:4" x14ac:dyDescent="0.25">
      <c r="A133" s="64" t="s">
        <v>134</v>
      </c>
      <c r="B133" s="18" t="s">
        <v>163</v>
      </c>
      <c r="C133" s="18"/>
      <c r="D133" s="61">
        <v>34649</v>
      </c>
    </row>
    <row r="134" spans="1:4" ht="15.75" thickBot="1" x14ac:dyDescent="0.3">
      <c r="A134" s="93" t="s">
        <v>226</v>
      </c>
      <c r="B134" s="94"/>
      <c r="C134" s="94"/>
      <c r="D134" s="71">
        <f>D2+D14+D22+D28+D45+D49+D89+D120+D10</f>
        <v>13443326</v>
      </c>
    </row>
  </sheetData>
  <mergeCells count="88">
    <mergeCell ref="A134:C134"/>
    <mergeCell ref="B11:C11"/>
    <mergeCell ref="B12:C12"/>
    <mergeCell ref="B13:C13"/>
    <mergeCell ref="B21:C21"/>
    <mergeCell ref="B30:C30"/>
    <mergeCell ref="B31:C31"/>
    <mergeCell ref="B29:C29"/>
    <mergeCell ref="B36:C36"/>
    <mergeCell ref="B38:C38"/>
    <mergeCell ref="B119:C119"/>
    <mergeCell ref="B123:C123"/>
    <mergeCell ref="B124:C124"/>
    <mergeCell ref="B34:C34"/>
    <mergeCell ref="B35:C35"/>
    <mergeCell ref="B127:C127"/>
    <mergeCell ref="B128:C128"/>
    <mergeCell ref="B129:C129"/>
    <mergeCell ref="B68:C68"/>
    <mergeCell ref="B69:C69"/>
    <mergeCell ref="B125:C125"/>
    <mergeCell ref="B126:C126"/>
    <mergeCell ref="B83:C83"/>
    <mergeCell ref="B84:C84"/>
    <mergeCell ref="B70:C70"/>
    <mergeCell ref="B77:C77"/>
    <mergeCell ref="B78:C78"/>
    <mergeCell ref="B79:C79"/>
    <mergeCell ref="B80:C80"/>
    <mergeCell ref="B82:C82"/>
    <mergeCell ref="B72:C72"/>
    <mergeCell ref="B73:C73"/>
    <mergeCell ref="A1:D1"/>
    <mergeCell ref="B14:C14"/>
    <mergeCell ref="B19:C19"/>
    <mergeCell ref="B20:C20"/>
    <mergeCell ref="B26:C26"/>
    <mergeCell ref="B27:C27"/>
    <mergeCell ref="B45:C45"/>
    <mergeCell ref="B51:C51"/>
    <mergeCell ref="B52:C52"/>
    <mergeCell ref="B53:C53"/>
    <mergeCell ref="B39:C39"/>
    <mergeCell ref="B33:C33"/>
    <mergeCell ref="B32:C32"/>
    <mergeCell ref="B40:C40"/>
    <mergeCell ref="B37:C37"/>
    <mergeCell ref="B54:C54"/>
    <mergeCell ref="B55:C55"/>
    <mergeCell ref="B58:C58"/>
    <mergeCell ref="B60:C60"/>
    <mergeCell ref="B61:C61"/>
    <mergeCell ref="B63:C63"/>
    <mergeCell ref="B56:C56"/>
    <mergeCell ref="B64:C64"/>
    <mergeCell ref="B62:C62"/>
    <mergeCell ref="B67:C67"/>
    <mergeCell ref="B75:C75"/>
    <mergeCell ref="B76:C76"/>
    <mergeCell ref="B118:C118"/>
    <mergeCell ref="B104:C104"/>
    <mergeCell ref="B106:C106"/>
    <mergeCell ref="B107:C107"/>
    <mergeCell ref="B108:C108"/>
    <mergeCell ref="B111:C111"/>
    <mergeCell ref="B112:C112"/>
    <mergeCell ref="B113:C113"/>
    <mergeCell ref="B115:C115"/>
    <mergeCell ref="B116:C116"/>
    <mergeCell ref="B117:C117"/>
    <mergeCell ref="B109:C109"/>
    <mergeCell ref="B100:C100"/>
    <mergeCell ref="B102:C102"/>
    <mergeCell ref="B25:C25"/>
    <mergeCell ref="B96:C96"/>
    <mergeCell ref="B114:C114"/>
    <mergeCell ref="B97:C97"/>
    <mergeCell ref="B98:C98"/>
    <mergeCell ref="B85:C85"/>
    <mergeCell ref="B91:C91"/>
    <mergeCell ref="B92:C92"/>
    <mergeCell ref="B93:C93"/>
    <mergeCell ref="B94:C94"/>
    <mergeCell ref="B89:C89"/>
    <mergeCell ref="B86:C86"/>
    <mergeCell ref="B88:C88"/>
    <mergeCell ref="B87:C87"/>
    <mergeCell ref="B74:C74"/>
  </mergeCell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3</vt:i4>
      </vt:variant>
    </vt:vector>
  </HeadingPairs>
  <TitlesOfParts>
    <vt:vector size="3" baseType="lpstr">
      <vt:lpstr>Eelarve</vt:lpstr>
      <vt:lpstr>Tegevusala eelarve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Eva-Mai Saard</dc:creator>
  <cp:lastModifiedBy>Külli Mõttus</cp:lastModifiedBy>
  <cp:lastPrinted>2018-01-15T21:24:55Z</cp:lastPrinted>
  <dcterms:created xsi:type="dcterms:W3CDTF">2018-01-10T11:23:16Z</dcterms:created>
  <dcterms:modified xsi:type="dcterms:W3CDTF">2018-01-18T13:33:14Z</dcterms:modified>
</cp:coreProperties>
</file>